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svhdk07\共有\企画財政課\ABC\PERSONAL\☆財政係\☆財政\財務規則・補助金関係\財政状況\財政状況資料集\R4決算\R60321_]【至急確認】★様式の修正★令和４年度財政状況資料集の作成及び提出について\"/>
    </mc:Choice>
  </mc:AlternateContent>
  <xr:revisionPtr revIDLastSave="0" documentId="13_ncr:1_{A53CC2DA-C4C7-4DD4-AB10-AEDCB0EB1C06}" xr6:coauthVersionLast="36" xr6:coauthVersionMax="36" xr10:uidLastSave="{00000000-0000-0000-0000-000000000000}"/>
  <bookViews>
    <workbookView xWindow="0" yWindow="0" windowWidth="28800" windowHeight="122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c r="AP63" i="12"/>
  <c r="AA35" i="12"/>
  <c r="AA34" i="12"/>
  <c r="AA33" i="12"/>
  <c r="AA32" i="12"/>
  <c r="AA31" i="12"/>
  <c r="AA30" i="12"/>
  <c r="AP29" i="12"/>
  <c r="V29" i="12"/>
  <c r="Q29" i="12"/>
  <c r="AA29" i="12" s="1"/>
  <c r="AA28" i="12"/>
  <c r="AP23" i="12"/>
  <c r="AA23" i="12"/>
  <c r="V23" i="12"/>
  <c r="Q2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C37" i="10"/>
  <c r="CO36" i="10"/>
  <c r="BW36" i="10"/>
  <c r="BE36" i="10"/>
  <c r="C36" i="10"/>
  <c r="CO35" i="10"/>
  <c r="BW35" i="10"/>
  <c r="BE35" i="10"/>
  <c r="C35" i="10"/>
  <c r="CO34" i="10"/>
  <c r="BW34" i="10"/>
  <c r="BE34" i="10"/>
  <c r="U34" i="10"/>
  <c r="U35" i="10" s="1"/>
  <c r="U36" i="10" s="1"/>
  <c r="U37"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<sst xmlns="http://schemas.openxmlformats.org/spreadsheetml/2006/main" count="1024" uniqueCount="592">
  <si>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</si>
  <si>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</si>
  <si>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</si>
  <si>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</si>
  <si>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</si>
  <si>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</si>
  <si>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</si>
  <si>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</si>
  <si>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</si>
  <si>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</si>
  <si>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</si>
  <si>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</si>
  <si>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</si>
  <si>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</si>
  <si>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</si>
  <si>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</si>
  <si>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</si>
  <si>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</si>
  <si>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</si>
  <si>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</si>
  <si>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</si>
  <si>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</si>
  <si>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</si>
  <si>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</si>
  <si>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</si>
  <si>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</si>
  <si>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</si>
  <si>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</si>
  <si>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</si>
  <si>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</si>
  <si>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</si>
  <si>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</si>
  <si>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</si>
  <si>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</si>
  <si>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</si>
  <si>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</si>
  <si>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</si>
  <si>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</si>
  <si>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</si>
  <si>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</si>
  <si>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</si>
  <si>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</si>
  <si>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</si>
  <si>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</si>
  <si>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</si>
  <si>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</si>
  <si>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</si>
  <si>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</si>
  <si>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</si>
  <si>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</si>
  <si>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</si>
  <si>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</si>
  <si>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</si>
  <si>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</si>
  <si>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</si>
  <si>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</si>
  <si>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</si>
  <si>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</si>
  <si>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</si>
  <si>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</si>
  <si>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</si>
  <si>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</si>
  <si>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</si>
  <si>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</si>
  <si>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</si>
  <si>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</si>
  <si>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</si>
  <si>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</si>
  <si>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</si>
  <si>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</si>
  <si>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</si>
  <si>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</si>
  <si>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</si>
  <si>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</si>
  <si>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</si>
  <si>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</si>
  <si>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</si>
  <si>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</si>
  <si>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</si>
  <si>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</si>
  <si>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</si>
  <si>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</si>
  <si>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</si>
  <si>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</si>
  <si>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</si>
  <si>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</si>
  <si>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</si>
  <si>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</si>
  <si>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</si>
  <si>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</si>
  <si>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</si>
  <si>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</si>
  <si>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</si>
  <si>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</si>
  <si>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</si>
  <si>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</si>
  <si>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</si>
  <si>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</si>
  <si>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</si>
  <si>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</si>
  <si>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</si>
  <si>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</si>
  <si>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</si>
  <si>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</si>
  <si>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</si>
  <si>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</si>
  <si>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</si>
  <si>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</si>
  <si>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</si>
  <si>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</si>
  <si>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</si>
  <si>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</si>
  <si>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</si>
  <si>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</si>
  <si>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</si>
  <si>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</si>
  <si>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</si>
  <si>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</si>
  <si>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</si>
  <si>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</si>
  <si>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</si>
  <si>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</si>
  <si>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</si>
  <si>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</si>
  <si>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</si>
  <si>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</si>
  <si>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</si>
  <si>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</si>
  <si>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</si>
  <si>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</si>
  <si>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</si>
  <si>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</si>
  <si>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</si>
  <si>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</si>
  <si>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</si>
  <si>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</si>
  <si>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</si>
  <si>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</si>
  <si>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</si>
  <si>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</si>
  <si>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</si>
  <si>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</si>
  <si>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</si>
  <si>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</si>
  <si>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</si>
  <si>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</si>
  <si>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</si>
  <si>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</si>
  <si>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</si>
  <si>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</si>
  <si>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</si>
  <si>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</si>
  <si>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</si>
  <si>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</si>
  <si>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</si>
  <si>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</si>
  <si>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</si>
  <si>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</si>
  <si>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</si>
  <si>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</si>
  <si>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</si>
  <si>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</si>
  <si>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</si>
  <si>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</si>
  <si>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</si>
  <si>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</si>
  <si>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</si>
  <si>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</si>
  <si>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</si>
  <si>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</si>
  <si>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</si>
  <si>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</si>
  <si>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</si>
  <si>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</si>
  <si>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</si>
  <si>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</si>
  <si>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</si>
  <si>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</si>
  <si>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</si>
  <si>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</si>
  <si>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</si>
  <si>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</si>
  <si>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</si>
  <si>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</si>
  <si>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</si>
  <si>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</si>
  <si>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</si>
  <si>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</si>
  <si>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</si>
  <si>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</si>
  <si>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</si>
  <si>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</si>
  <si>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</si>
  <si>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</si>
  <si>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</si>
  <si>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</si>
  <si>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</si>
  <si>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</si>
  <si>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</si>
  <si>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</si>
  <si>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</si>
  <si>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</si>
  <si>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</si>
  <si>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</si>
  <si>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</si>
  <si>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</si>
  <si>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</si>
  <si>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</si>
  <si>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</si>
  <si>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</si>
  <si>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</si>
  <si>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</si>
  <si>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</si>
  <si>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</si>
  <si>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</si>
  <si>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</si>
  <si>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</si>
  <si>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</si>
  <si>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</si>
  <si>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</si>
  <si>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</si>
  <si>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</si>
  <si>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</si>
  <si>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</si>
  <si>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</si>
  <si>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</si>
  <si>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</si>
  <si>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</si>
  <si>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</si>
  <si>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</si>
  <si>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</si>
  <si>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</si>
  <si>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</si>
  <si>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</si>
  <si>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</si>
  <si>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</si>
  <si>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</si>
  <si>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</si>
  <si>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</si>
  <si>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</si>
  <si>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</si>
  <si>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</si>
  <si>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</si>
  <si>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</si>
  <si>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</si>
  <si>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</si>
  <si>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</si>
  <si>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</si>
  <si>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</si>
  <si>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</si>
  <si>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</si>
  <si>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</si>
  <si>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</si>
  <si>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</si>
  <si>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</si>
  <si>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</si>
  <si>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</si>
  <si>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</si>
  <si>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</si>
  <si>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</si>
  <si>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</si>
  <si>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</si>
  <si>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</si>
  <si>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</si>
  <si>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</si>
  <si>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</si>
  <si>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</si>
  <si>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</si>
  <si>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</si>
  <si>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</si>
  <si>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</si>
  <si>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</si>
  <si>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</si>
  <si>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</si>
  <si>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</si>
  <si>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</si>
  <si>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</si>
  <si>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</si>
  <si>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</si>
  <si>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</si>
  <si>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</si>
  <si>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</si>
  <si>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</si>
  <si>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</si>
  <si>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</si>
  <si>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</si>
  <si>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</si>
  <si>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</si>
  <si>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</si>
  <si>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</si>
  <si>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</si>
  <si>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</si>
  <si>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</si>
  <si>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</si>
  <si>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</si>
  <si>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</si>
  <si>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</si>
  <si>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</si>
  <si>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</si>
  <si>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</si>
  <si>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</si>
  <si>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</si>
  <si>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</si>
  <si>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</si>
  <si>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</si>
  <si>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</si>
  <si>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</si>
  <si>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</si>
  <si>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</si>
  <si>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</si>
  <si>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</si>
  <si>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</si>
  <si>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</si>
  <si>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</si>
  <si>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</si>
  <si>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</si>
  <si>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</si>
  <si>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</si>
  <si>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</si>
  <si>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</si>
  <si>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</si>
  <si>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</si>
  <si>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</si>
  <si>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</si>
  <si>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</si>
  <si>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</si>
  <si>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</si>
  <si>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</si>
  <si>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</si>
  <si>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</si>
  <si>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</si>
  <si>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</si>
  <si>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</si>
  <si>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</si>
  <si>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</si>
  <si>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</si>
  <si>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</si>
  <si>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</si>
  <si>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</si>
  <si>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</si>
  <si>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</si>
  <si>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</si>
  <si>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</si>
  <si>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</si>
  <si>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</si>
  <si>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</si>
  <si>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</si>
  <si>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</si>
  <si>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</si>
  <si>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</si>
  <si>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</si>
  <si>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</si>
  <si>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</si>
  <si>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</si>
  <si>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</si>
  <si>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</si>
  <si>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</si>
  <si>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</si>
  <si>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</si>
  <si>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</si>
  <si>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</si>
  <si>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</si>
  <si>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</si>
  <si>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</si>
  <si>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</si>
  <si>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</si>
  <si>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</si>
  <si>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</si>
  <si>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</si>
  <si>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</si>
  <si>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</si>
  <si>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</si>
  <si>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</si>
  <si>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</si>
  <si>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</si>
  <si>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</si>
  <si>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</si>
  <si>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</si>
  <si>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</si>
  <si>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</si>
  <si>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</si>
  <si>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</si>
  <si>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</si>
  <si>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</si>
  <si>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</si>
  <si>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</si>
  <si>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</si>
  <si>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</si>
  <si>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</si>
  <si>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</si>
  <si>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</si>
  <si>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</si>
  <si>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</si>
  <si>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</si>
  <si>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</si>
  <si>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</si>
  <si>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</si>
  <si>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</si>
  <si>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</si>
  <si>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</si>
  <si>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</si>
  <si>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</si>
  <si>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</si>
  <si>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</si>
  <si>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</si>
  <si>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</si>
  <si>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</si>
  <si>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</si>
  <si>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</si>
  <si>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</si>
  <si>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</si>
  <si>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</si>
  <si>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</si>
  <si>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国民健康保険病院事業会計</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</si>
  <si>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</si>
  <si>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</si>
  <si>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</si>
  <si>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</si>
  <si>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</si>
  <si>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</si>
  <si>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</si>
  <si>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</si>
  <si>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</si>
  <si>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</si>
  <si>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</si>
  <si>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</si>
  <si>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</si>
  <si>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</si>
  <si>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</si>
  <si>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</si>
  <si>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</si>
  <si>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</si>
  <si>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</si>
  <si>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</si>
  <si>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</si>
  <si>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</si>
  <si>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</si>
  <si>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</si>
  <si>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</si>
  <si>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</si>
  <si>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</si>
  <si>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</si>
  <si>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</si>
  <si>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</si>
  <si>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</si>
  <si>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</si>
  <si>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</si>
  <si>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</si>
  <si>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</si>
  <si>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</si>
  <si>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</si>
  <si>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</si>
  <si>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</si>
  <si>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</si>
  <si>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</si>
  <si>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</si>
  <si>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</si>
  <si>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</si>
  <si>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</si>
  <si>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</si>
  <si>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</si>
  <si>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</si>
  <si>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</si>
  <si>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</si>
  <si>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</si>
  <si>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</si>
  <si>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</si>
  <si>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</si>
  <si>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</si>
  <si>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</si>
  <si>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</si>
  <si>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</si>
  <si>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</si>
  <si>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</si>
  <si>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</si>
  <si>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</si>
  <si>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</si>
  <si>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</si>
  <si>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</si>
  <si>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</si>
  <si>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</si>
  <si>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</si>
  <si>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</si>
  <si>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</si>
  <si>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</si>
  <si>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</si>
  <si>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</si>
  <si>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</si>
  <si>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</si>
  <si>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</si>
  <si>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</si>
  <si>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</si>
  <si>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</si>
  <si>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</si>
  <si>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</si>
  <si>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</si>
  <si>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</si>
  <si>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</si>
  <si>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</si>
  <si>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</si>
  <si>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</si>
  <si>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</si>
  <si>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</si>
  <si>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</si>
  <si>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</si>
  <si>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</si>
  <si>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</si>
  <si>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</si>
  <si>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</si>
  <si>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</si>
  <si>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</si>
  <si>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</si>
  <si>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</si>
  <si>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</si>
  <si>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</si>
  <si>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</si>
  <si>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</si>
  <si>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</si>
  <si>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</si>
  <si>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</si>
  <si>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</si>
  <si>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</si>
  <si>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</si>
  <si>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</si>
  <si>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</si>
  <si>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</si>
  <si>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</si>
  <si>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</si>
  <si>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</si>
  <si>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</si>
  <si>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</si>
  <si>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</si>
  <si>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</si>
  <si>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</si>
  <si>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</si>
  <si>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</si>
  <si>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</si>
  <si>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</si>
  <si>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</si>
  <si>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</si>
  <si>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</si>
  <si>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</si>
  <si>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</si>
  <si>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</si>
  <si>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</si>
  <si>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</si>
  <si>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</si>
  <si>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</si>
  <si>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</si>
  <si>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</si>
  <si>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</si>
  <si>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</si>
  <si>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</si>
  <si>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</si>
  <si>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</si>
  <si>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</si>
  <si>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</si>
  <si>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</si>
  <si>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</si>
  <si>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</si>
  <si>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</si>
  <si>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</si>
  <si>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</si>
  <si>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</si>
  <si>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</si>
  <si>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</si>
  <si>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7.48</t>
  </si>
  <si>
    <t>▲ 0.14</t>
  </si>
  <si>
    <t>水道事業会計</t>
  </si>
  <si>
    <t>一般会計</t>
  </si>
  <si>
    <t>国民健康保険病院事業会計</t>
  </si>
  <si>
    <t>下水道事業会計</t>
  </si>
  <si>
    <t>介護保険事業特別会計</t>
  </si>
  <si>
    <t>簡易水道事業会計</t>
  </si>
  <si>
    <t>国民健康保険診療所事業特別会計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</si>
  <si>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</si>
  <si>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</si>
  <si>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</si>
  <si>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</si>
  <si>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</si>
  <si>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</si>
  <si>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</si>
  <si>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</si>
  <si>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</si>
  <si>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</si>
  <si>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ホッカイドウ競馬振興</t>
    <rPh sb="6" eb="8">
      <t>ケイバ</t>
    </rPh>
    <rPh sb="8" eb="10">
      <t>シンコウ</t>
    </rPh>
    <phoneticPr fontId="2"/>
  </si>
  <si>
    <t>－</t>
    <phoneticPr fontId="2"/>
  </si>
  <si>
    <t>地域振興基金</t>
    <rPh sb="0" eb="2">
      <t>チイキ</t>
    </rPh>
    <rPh sb="2" eb="4">
      <t>シンコウ</t>
    </rPh>
    <rPh sb="4" eb="6">
      <t>キキン</t>
    </rPh>
    <phoneticPr fontId="5"/>
  </si>
  <si>
    <t>まちづくり推進事業基金</t>
    <phoneticPr fontId="2"/>
  </si>
  <si>
    <t>ふるさと日高応援基金</t>
    <rPh sb="4" eb="6">
      <t>ヒダカ</t>
    </rPh>
    <rPh sb="6" eb="8">
      <t>オウエン</t>
    </rPh>
    <rPh sb="8" eb="10">
      <t>キキン</t>
    </rPh>
    <phoneticPr fontId="5"/>
  </si>
  <si>
    <t>森林環境譲与税基金</t>
    <rPh sb="0" eb="2">
      <t>シンリン</t>
    </rPh>
    <rPh sb="2" eb="4">
      <t>カンキョウ</t>
    </rPh>
    <rPh sb="4" eb="7">
      <t>ジョウヨゼイ</t>
    </rPh>
    <rPh sb="7" eb="9">
      <t>キキン</t>
    </rPh>
    <phoneticPr fontId="2"/>
  </si>
  <si>
    <t>温泉施設運営基金</t>
    <rPh sb="0" eb="2">
      <t>オンセン</t>
    </rPh>
    <rPh sb="2" eb="4">
      <t>シセツ</t>
    </rPh>
    <rPh sb="4" eb="6">
      <t>ウンエイ</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</si>
</sst>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89FC-43B4-8820-A7DA6A9C43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162649</c:v>
                </c:pt>
                <c:pt idx="1">
                  <c:v>88879</c:v>
                </c:pt>
                <c:pt idx="2">
                  <c:v>182721</c:v>
                </c:pt>
                <c:pt idx="3">
                  <c:v>219031</c:v>
                </c:pt>
                <c:pt idx="4">
                  <c:v>204899</c:v>
                </c:pt>
              </c:numCache>
            </c:numRef>
          </c:val>
          <c:smooth val="0"/>
          <c:extLst>
            <c:ext xmlns:c16="http://schemas.microsoft.com/office/drawing/2014/chart" uri="{C3380CC4-5D6E-409C-BE32-E72D297353CC}">
              <c16:uniqueId val="{00000001-89FC-43B4-8820-A7DA6A9C43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4.93</c:v>
                </c:pt>
                <c:pt idx="2">
                  <c:v>2.95</c:v>
                </c:pt>
                <c:pt idx="3">
                  <c:v>4.51</c:v>
                </c:pt>
                <c:pt idx="4">
                  <c:v>4.99</c:v>
                </c:pt>
              </c:numCache>
            </c:numRef>
          </c:val>
          <c:extLst>
            <c:ext xmlns:c16="http://schemas.microsoft.com/office/drawing/2014/chart" uri="{C3380CC4-5D6E-409C-BE32-E72D297353CC}">
              <c16:uniqueId val="{00000000-2DE5-4B19-8457-3540B1A2A9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15.93</c:v>
                </c:pt>
                <c:pt idx="1">
                  <c:v>14.72</c:v>
                </c:pt>
                <c:pt idx="2">
                  <c:v>16.16</c:v>
                </c:pt>
                <c:pt idx="3">
                  <c:v>16.579999999999998</c:v>
                </c:pt>
                <c:pt idx="4">
                  <c:v>15.89</c:v>
                </c:pt>
              </c:numCache>
            </c:numRef>
          </c:val>
          <c:extLst>
            <c:ext xmlns:c16="http://schemas.microsoft.com/office/drawing/2014/chart" uri="{C3380CC4-5D6E-409C-BE32-E72D297353CC}">
              <c16:uniqueId val="{00000001-2DE5-4B19-8457-3540B1A2A9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-7.48</c:v>
                </c:pt>
                <c:pt idx="1">
                  <c:v>2.91</c:v>
                </c:pt>
                <c:pt idx="2">
                  <c:v>-0.14000000000000001</c:v>
                </c:pt>
                <c:pt idx="3">
                  <c:v>3.12</c:v>
                </c:pt>
                <c:pt idx="4">
                  <c:v>2.09</c:v>
                </c:pt>
              </c:numCache>
            </c:numRef>
          </c:val>
          <c:smooth val="0"/>
          <c:extLst>
            <c:ext xmlns:c16="http://schemas.microsoft.com/office/drawing/2014/chart" uri="{C3380CC4-5D6E-409C-BE32-E72D297353CC}">
              <c16:uniqueId val="{00000002-2DE5-4B19-8457-3540B1A2A9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635C-4229-9419-35097DE5BA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5C-4229-9419-35097DE5BA95}"/>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0.54</c:v>
                </c:pt>
                <c:pt idx="2">
                  <c:v>#N/A</c:v>
                </c:pt>
                <c:pt idx="3">
                  <c:v>0.53</c:v>
                </c:pt>
                <c:pt idx="4">
                  <c:v>#N/A</c:v>
                </c:pt>
                <c:pt idx="5">
                  <c:v>0.06</c:v>
                </c:pt>
                <c:pt idx="6">
                  <c:v>#N/A</c:v>
                </c:pt>
                <c:pt idx="7">
                  <c:v>0.08</c:v>
                </c:pt>
                <c:pt idx="8">
                  <c:v>#N/A</c:v>
                </c:pt>
                <c:pt idx="9">
                  <c:v>0.13</c:v>
                </c:pt>
              </c:numCache>
            </c:numRef>
          </c:val>
          <c:extLst>
            <c:ext xmlns:c16="http://schemas.microsoft.com/office/drawing/2014/chart" uri="{C3380CC4-5D6E-409C-BE32-E72D297353CC}">
              <c16:uniqueId val="{00000002-635C-4229-9419-35097DE5BA95}"/>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7.0000000000000007E-2</c:v>
                </c:pt>
                <c:pt idx="4">
                  <c:v>#N/A</c:v>
                </c:pt>
                <c:pt idx="5">
                  <c:v>0.09</c:v>
                </c:pt>
                <c:pt idx="6">
                  <c:v>#N/A</c:v>
                </c:pt>
                <c:pt idx="7">
                  <c:v>7.0000000000000007E-2</c:v>
                </c:pt>
                <c:pt idx="8">
                  <c:v>#N/A</c:v>
                </c:pt>
                <c:pt idx="9">
                  <c:v>0.17</c:v>
                </c:pt>
              </c:numCache>
            </c:numRef>
          </c:val>
          <c:extLst>
            <c:ext xmlns:c16="http://schemas.microsoft.com/office/drawing/2014/chart" uri="{C3380CC4-5D6E-409C-BE32-E72D297353CC}">
              <c16:uniqueId val="{00000003-635C-4229-9419-35097DE5BA95}"/>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0.03</c:v>
                </c:pt>
                <c:pt idx="4">
                  <c:v>#N/A</c:v>
                </c:pt>
                <c:pt idx="5">
                  <c:v>0.05</c:v>
                </c:pt>
                <c:pt idx="6">
                  <c:v>#N/A</c:v>
                </c:pt>
                <c:pt idx="7">
                  <c:v>7.0000000000000007E-2</c:v>
                </c:pt>
                <c:pt idx="8">
                  <c:v>#N/A</c:v>
                </c:pt>
                <c:pt idx="9">
                  <c:v>0.18</c:v>
                </c:pt>
              </c:numCache>
            </c:numRef>
          </c:val>
          <c:extLst>
            <c:ext xmlns:c16="http://schemas.microsoft.com/office/drawing/2014/chart" uri="{C3380CC4-5D6E-409C-BE32-E72D297353CC}">
              <c16:uniqueId val="{00000004-635C-4229-9419-35097DE5BA9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0.21</c:v>
                </c:pt>
                <c:pt idx="4">
                  <c:v>#N/A</c:v>
                </c:pt>
                <c:pt idx="5">
                  <c:v>0.52</c:v>
                </c:pt>
                <c:pt idx="6">
                  <c:v>#N/A</c:v>
                </c:pt>
                <c:pt idx="7">
                  <c:v>1.3</c:v>
                </c:pt>
                <c:pt idx="8">
                  <c:v>#N/A</c:v>
                </c:pt>
                <c:pt idx="9">
                  <c:v>1.05</c:v>
                </c:pt>
              </c:numCache>
            </c:numRef>
          </c:val>
          <c:extLst>
            <c:ext xmlns:c16="http://schemas.microsoft.com/office/drawing/2014/chart" uri="{C3380CC4-5D6E-409C-BE32-E72D297353CC}">
              <c16:uniqueId val="{00000005-635C-4229-9419-35097DE5BA9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0.37</c:v>
                </c:pt>
                <c:pt idx="4">
                  <c:v>#N/A</c:v>
                </c:pt>
                <c:pt idx="5">
                  <c:v>1.23</c:v>
                </c:pt>
                <c:pt idx="6">
                  <c:v>#N/A</c:v>
                </c:pt>
                <c:pt idx="7">
                  <c:v>1.88</c:v>
                </c:pt>
                <c:pt idx="8">
                  <c:v>#N/A</c:v>
                </c:pt>
                <c:pt idx="9">
                  <c:v>2.69</c:v>
                </c:pt>
              </c:numCache>
            </c:numRef>
          </c:val>
          <c:extLst>
            <c:ext xmlns:c16="http://schemas.microsoft.com/office/drawing/2014/chart" uri="{C3380CC4-5D6E-409C-BE32-E72D297353CC}">
              <c16:uniqueId val="{00000006-635C-4229-9419-35097DE5BA95}"/>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4.93</c:v>
                </c:pt>
                <c:pt idx="2">
                  <c:v>#N/A</c:v>
                </c:pt>
                <c:pt idx="3">
                  <c:v>2.96</c:v>
                </c:pt>
                <c:pt idx="4">
                  <c:v>#N/A</c:v>
                </c:pt>
                <c:pt idx="5">
                  <c:v>2.76</c:v>
                </c:pt>
                <c:pt idx="6">
                  <c:v>#N/A</c:v>
                </c:pt>
                <c:pt idx="7">
                  <c:v>2.66</c:v>
                </c:pt>
                <c:pt idx="8">
                  <c:v>#N/A</c:v>
                </c:pt>
                <c:pt idx="9">
                  <c:v>3.72</c:v>
                </c:pt>
              </c:numCache>
            </c:numRef>
          </c:val>
          <c:extLst>
            <c:ext xmlns:c16="http://schemas.microsoft.com/office/drawing/2014/chart" uri="{C3380CC4-5D6E-409C-BE32-E72D297353CC}">
              <c16:uniqueId val="{00000007-635C-4229-9419-35097DE5BA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1.07</c:v>
                </c:pt>
                <c:pt idx="2">
                  <c:v>#N/A</c:v>
                </c:pt>
                <c:pt idx="3">
                  <c:v>4.93</c:v>
                </c:pt>
                <c:pt idx="4">
                  <c:v>#N/A</c:v>
                </c:pt>
                <c:pt idx="5">
                  <c:v>2.95</c:v>
                </c:pt>
                <c:pt idx="6">
                  <c:v>#N/A</c:v>
                </c:pt>
                <c:pt idx="7">
                  <c:v>4.51</c:v>
                </c:pt>
                <c:pt idx="8">
                  <c:v>#N/A</c:v>
                </c:pt>
                <c:pt idx="9">
                  <c:v>4.9800000000000004</c:v>
                </c:pt>
              </c:numCache>
            </c:numRef>
          </c:val>
          <c:extLst>
            <c:ext xmlns:c16="http://schemas.microsoft.com/office/drawing/2014/chart" uri="{C3380CC4-5D6E-409C-BE32-E72D297353CC}">
              <c16:uniqueId val="{00000008-635C-4229-9419-35097DE5BA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c:v>
                </c:pt>
                <c:pt idx="2">
                  <c:v>#N/A</c:v>
                </c:pt>
                <c:pt idx="3">
                  <c:v>5.77</c:v>
                </c:pt>
                <c:pt idx="4">
                  <c:v>#N/A</c:v>
                </c:pt>
                <c:pt idx="5">
                  <c:v>6.13</c:v>
                </c:pt>
                <c:pt idx="6">
                  <c:v>#N/A</c:v>
                </c:pt>
                <c:pt idx="7">
                  <c:v>6.38</c:v>
                </c:pt>
                <c:pt idx="8">
                  <c:v>#N/A</c:v>
                </c:pt>
                <c:pt idx="9">
                  <c:v>6.49</c:v>
                </c:pt>
              </c:numCache>
            </c:numRef>
          </c:val>
          <c:extLst>
            <c:ext xmlns:c16="http://schemas.microsoft.com/office/drawing/2014/chart" uri="{C3380CC4-5D6E-409C-BE32-E72D297353CC}">
              <c16:uniqueId val="{00000009-635C-4229-9419-35097DE5BA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1382</c:v>
                </c:pt>
                <c:pt idx="5">
                  <c:v>1429</c:v>
                </c:pt>
                <c:pt idx="8">
                  <c:v>1454</c:v>
                </c:pt>
                <c:pt idx="11">
                  <c:v>1549</c:v>
                </c:pt>
                <c:pt idx="14">
                  <c:v>1551</c:v>
                </c:pt>
              </c:numCache>
            </c:numRef>
          </c:val>
          <c:extLst>
            <c:ext xmlns:c16="http://schemas.microsoft.com/office/drawing/2014/chart" uri="{C3380CC4-5D6E-409C-BE32-E72D297353CC}">
              <c16:uniqueId val="{00000000-E120-453D-A033-4B4685F9BC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1</c:v>
                </c:pt>
                <c:pt idx="9">
                  <c:v>0</c:v>
                </c:pt>
                <c:pt idx="12">
                  <c:v>1</c:v>
                </c:pt>
              </c:numCache>
            </c:numRef>
          </c:val>
          <c:extLst>
            <c:ext xmlns:c16="http://schemas.microsoft.com/office/drawing/2014/chart" uri="{C3380CC4-5D6E-409C-BE32-E72D297353CC}">
              <c16:uniqueId val="{00000001-E120-453D-A033-4B4685F9BC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57</c:v>
                </c:pt>
                <c:pt idx="3">
                  <c:v>32</c:v>
                </c:pt>
                <c:pt idx="6">
                  <c:v>22</c:v>
                </c:pt>
                <c:pt idx="9">
                  <c:v>22</c:v>
                </c:pt>
                <c:pt idx="12">
                  <c:v>25</c:v>
                </c:pt>
              </c:numCache>
            </c:numRef>
          </c:val>
          <c:extLst>
            <c:ext xmlns:c16="http://schemas.microsoft.com/office/drawing/2014/chart" uri="{C3380CC4-5D6E-409C-BE32-E72D297353CC}">
              <c16:uniqueId val="{00000002-E120-453D-A033-4B4685F9BC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37</c:v>
                </c:pt>
                <c:pt idx="6">
                  <c:v>46</c:v>
                </c:pt>
                <c:pt idx="9">
                  <c:v>47</c:v>
                </c:pt>
                <c:pt idx="12">
                  <c:v>49</c:v>
                </c:pt>
              </c:numCache>
            </c:numRef>
          </c:val>
          <c:extLst>
            <c:ext xmlns:c16="http://schemas.microsoft.com/office/drawing/2014/chart" uri="{C3380CC4-5D6E-409C-BE32-E72D297353CC}">
              <c16:uniqueId val="{00000003-E120-453D-A033-4B4685F9BC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397</c:v>
                </c:pt>
                <c:pt idx="3">
                  <c:v>408</c:v>
                </c:pt>
                <c:pt idx="6">
                  <c:v>514</c:v>
                </c:pt>
                <c:pt idx="9">
                  <c:v>455</c:v>
                </c:pt>
                <c:pt idx="12">
                  <c:v>474</c:v>
                </c:pt>
              </c:numCache>
            </c:numRef>
          </c:val>
          <c:extLst>
            <c:ext xmlns:c16="http://schemas.microsoft.com/office/drawing/2014/chart" uri="{C3380CC4-5D6E-409C-BE32-E72D297353CC}">
              <c16:uniqueId val="{00000004-E120-453D-A033-4B4685F9BC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0-453D-A033-4B4685F9BC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0-453D-A033-4B4685F9BC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1443</c:v>
                </c:pt>
                <c:pt idx="3">
                  <c:v>1514</c:v>
                </c:pt>
                <c:pt idx="6">
                  <c:v>1606</c:v>
                </c:pt>
                <c:pt idx="9">
                  <c:v>1739</c:v>
                </c:pt>
                <c:pt idx="12">
                  <c:v>1836</c:v>
                </c:pt>
              </c:numCache>
            </c:numRef>
          </c:val>
          <c:extLst>
            <c:ext xmlns:c16="http://schemas.microsoft.com/office/drawing/2014/chart" uri="{C3380CC4-5D6E-409C-BE32-E72D297353CC}">
              <c16:uniqueId val="{00000007-E120-453D-A033-4B4685F9BC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544</c:v>
                </c:pt>
                <c:pt idx="2">
                  <c:v>#N/A</c:v>
                </c:pt>
                <c:pt idx="3">
                  <c:v>#N/A</c:v>
                </c:pt>
                <c:pt idx="4">
                  <c:v>562</c:v>
                </c:pt>
                <c:pt idx="5">
                  <c:v>#N/A</c:v>
                </c:pt>
                <c:pt idx="6">
                  <c:v>#N/A</c:v>
                </c:pt>
                <c:pt idx="7">
                  <c:v>735</c:v>
                </c:pt>
                <c:pt idx="8">
                  <c:v>#N/A</c:v>
                </c:pt>
                <c:pt idx="9">
                  <c:v>#N/A</c:v>
                </c:pt>
                <c:pt idx="10">
                  <c:v>714</c:v>
                </c:pt>
                <c:pt idx="11">
                  <c:v>#N/A</c:v>
                </c:pt>
                <c:pt idx="12">
                  <c:v>#N/A</c:v>
                </c:pt>
                <c:pt idx="13">
                  <c:v>834</c:v>
                </c:pt>
                <c:pt idx="14">
                  <c:v>#N/A</c:v>
                </c:pt>
              </c:numCache>
            </c:numRef>
          </c:val>
          <c:smooth val="0"/>
          <c:extLst>
            <c:ext xmlns:c16="http://schemas.microsoft.com/office/drawing/2014/chart" uri="{C3380CC4-5D6E-409C-BE32-E72D297353CC}">
              <c16:uniqueId val="{00000008-E120-453D-A033-4B4685F9BC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12282</c:v>
                </c:pt>
                <c:pt idx="5">
                  <c:v>11728</c:v>
                </c:pt>
                <c:pt idx="8">
                  <c:v>11298</c:v>
                </c:pt>
                <c:pt idx="11">
                  <c:v>10840</c:v>
                </c:pt>
                <c:pt idx="14">
                  <c:v>10245</c:v>
                </c:pt>
              </c:numCache>
            </c:numRef>
          </c:val>
          <c:extLst>
            <c:ext xmlns:c16="http://schemas.microsoft.com/office/drawing/2014/chart" uri="{C3380CC4-5D6E-409C-BE32-E72D297353CC}">
              <c16:uniqueId val="{00000000-B0C5-412F-BB0E-3E5140FAAA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1466</c:v>
                </c:pt>
                <c:pt idx="5">
                  <c:v>1302</c:v>
                </c:pt>
                <c:pt idx="8">
                  <c:v>1156</c:v>
                </c:pt>
                <c:pt idx="11">
                  <c:v>1000</c:v>
                </c:pt>
                <c:pt idx="14">
                  <c:v>1424</c:v>
                </c:pt>
              </c:numCache>
            </c:numRef>
          </c:val>
          <c:extLst>
            <c:ext xmlns:c16="http://schemas.microsoft.com/office/drawing/2014/chart" uri="{C3380CC4-5D6E-409C-BE32-E72D297353CC}">
              <c16:uniqueId val="{00000001-B0C5-412F-BB0E-3E5140FAAA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1657</c:v>
                </c:pt>
                <c:pt idx="5">
                  <c:v>1601</c:v>
                </c:pt>
                <c:pt idx="8">
                  <c:v>1650</c:v>
                </c:pt>
                <c:pt idx="11">
                  <c:v>1864</c:v>
                </c:pt>
                <c:pt idx="14">
                  <c:v>1762</c:v>
                </c:pt>
              </c:numCache>
            </c:numRef>
          </c:val>
          <c:extLst>
            <c:ext xmlns:c16="http://schemas.microsoft.com/office/drawing/2014/chart" uri="{C3380CC4-5D6E-409C-BE32-E72D297353CC}">
              <c16:uniqueId val="{00000002-B0C5-412F-BB0E-3E5140FAAA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C5-412F-BB0E-3E5140FAAA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C5-412F-BB0E-3E5140FAAA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C5-412F-BB0E-3E5140FAAA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767</c:v>
                </c:pt>
                <c:pt idx="3">
                  <c:v>680</c:v>
                </c:pt>
                <c:pt idx="6">
                  <c:v>625</c:v>
                </c:pt>
                <c:pt idx="9">
                  <c:v>612</c:v>
                </c:pt>
                <c:pt idx="12">
                  <c:v>552</c:v>
                </c:pt>
              </c:numCache>
            </c:numRef>
          </c:val>
          <c:extLst>
            <c:ext xmlns:c16="http://schemas.microsoft.com/office/drawing/2014/chart" uri="{C3380CC4-5D6E-409C-BE32-E72D297353CC}">
              <c16:uniqueId val="{00000006-B0C5-412F-BB0E-3E5140FAAA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403</c:v>
                </c:pt>
                <c:pt idx="3">
                  <c:v>368</c:v>
                </c:pt>
                <c:pt idx="6">
                  <c:v>334</c:v>
                </c:pt>
                <c:pt idx="9">
                  <c:v>319</c:v>
                </c:pt>
                <c:pt idx="12">
                  <c:v>271</c:v>
                </c:pt>
              </c:numCache>
            </c:numRef>
          </c:val>
          <c:extLst>
            <c:ext xmlns:c16="http://schemas.microsoft.com/office/drawing/2014/chart" uri="{C3380CC4-5D6E-409C-BE32-E72D297353CC}">
              <c16:uniqueId val="{00000007-B0C5-412F-BB0E-3E5140FAAA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3108</c:v>
                </c:pt>
                <c:pt idx="3">
                  <c:v>2854</c:v>
                </c:pt>
                <c:pt idx="6">
                  <c:v>2718</c:v>
                </c:pt>
                <c:pt idx="9">
                  <c:v>2602</c:v>
                </c:pt>
                <c:pt idx="12">
                  <c:v>2862</c:v>
                </c:pt>
              </c:numCache>
            </c:numRef>
          </c:val>
          <c:extLst>
            <c:ext xmlns:c16="http://schemas.microsoft.com/office/drawing/2014/chart" uri="{C3380CC4-5D6E-409C-BE32-E72D297353CC}">
              <c16:uniqueId val="{00000008-B0C5-412F-BB0E-3E5140FAAA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162</c:v>
                </c:pt>
                <c:pt idx="3">
                  <c:v>123</c:v>
                </c:pt>
                <c:pt idx="6">
                  <c:v>99</c:v>
                </c:pt>
                <c:pt idx="9">
                  <c:v>129</c:v>
                </c:pt>
                <c:pt idx="12">
                  <c:v>120</c:v>
                </c:pt>
              </c:numCache>
            </c:numRef>
          </c:val>
          <c:extLst>
            <c:ext xmlns:c16="http://schemas.microsoft.com/office/drawing/2014/chart" uri="{C3380CC4-5D6E-409C-BE32-E72D297353CC}">
              <c16:uniqueId val="{00000009-B0C5-412F-BB0E-3E5140FAAA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14985</c:v>
                </c:pt>
                <c:pt idx="3">
                  <c:v>14354</c:v>
                </c:pt>
                <c:pt idx="6">
                  <c:v>13819</c:v>
                </c:pt>
                <c:pt idx="9">
                  <c:v>13366</c:v>
                </c:pt>
                <c:pt idx="12">
                  <c:v>12498</c:v>
                </c:pt>
              </c:numCache>
            </c:numRef>
          </c:val>
          <c:extLst>
            <c:ext xmlns:c16="http://schemas.microsoft.com/office/drawing/2014/chart" uri="{C3380CC4-5D6E-409C-BE32-E72D297353CC}">
              <c16:uniqueId val="{0000000A-B0C5-412F-BB0E-3E5140FAAA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4021</c:v>
                </c:pt>
                <c:pt idx="2">
                  <c:v>#N/A</c:v>
                </c:pt>
                <c:pt idx="3">
                  <c:v>#N/A</c:v>
                </c:pt>
                <c:pt idx="4">
                  <c:v>3748</c:v>
                </c:pt>
                <c:pt idx="5">
                  <c:v>#N/A</c:v>
                </c:pt>
                <c:pt idx="6">
                  <c:v>#N/A</c:v>
                </c:pt>
                <c:pt idx="7">
                  <c:v>3491</c:v>
                </c:pt>
                <c:pt idx="8">
                  <c:v>#N/A</c:v>
                </c:pt>
                <c:pt idx="9">
                  <c:v>#N/A</c:v>
                </c:pt>
                <c:pt idx="10">
                  <c:v>3322</c:v>
                </c:pt>
                <c:pt idx="11">
                  <c:v>#N/A</c:v>
                </c:pt>
                <c:pt idx="12">
                  <c:v>#N/A</c:v>
                </c:pt>
                <c:pt idx="13">
                  <c:v>2871</c:v>
                </c:pt>
                <c:pt idx="14">
                  <c:v>#N/A</c:v>
                </c:pt>
              </c:numCache>
            </c:numRef>
          </c:val>
          <c:smooth val="0"/>
          <c:extLst>
            <c:ext xmlns:c16="http://schemas.microsoft.com/office/drawing/2014/chart" uri="{C3380CC4-5D6E-409C-BE32-E72D297353CC}">
              <c16:uniqueId val="{0000000B-B0C5-412F-BB0E-3E5140FAAA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1067</c:v>
                </c:pt>
                <c:pt idx="1">
                  <c:v>1164</c:v>
                </c:pt>
                <c:pt idx="2">
                  <c:v>1105</c:v>
                </c:pt>
              </c:numCache>
            </c:numRef>
          </c:val>
          <c:extLst>
            <c:ext xmlns:c16="http://schemas.microsoft.com/office/drawing/2014/chart" uri="{C3380CC4-5D6E-409C-BE32-E72D297353CC}">
              <c16:uniqueId val="{00000000-375A-4899-BEFE-72541A2BAA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101</c:v>
                </c:pt>
                <c:pt idx="2">
                  <c:v>51</c:v>
                </c:pt>
              </c:numCache>
            </c:numRef>
          </c:val>
          <c:extLst>
            <c:ext xmlns:c16="http://schemas.microsoft.com/office/drawing/2014/chart" uri="{C3380CC4-5D6E-409C-BE32-E72D297353CC}">
              <c16:uniqueId val="{00000001-375A-4899-BEFE-72541A2BAA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1012</c:v>
                </c:pt>
                <c:pt idx="1">
                  <c:v>1034</c:v>
                </c:pt>
                <c:pt idx="2">
                  <c:v>910</c:v>
                </c:pt>
              </c:numCache>
            </c:numRef>
          </c:val>
          <c:extLst>
            <c:ext xmlns:c16="http://schemas.microsoft.com/office/drawing/2014/chart" uri="{C3380CC4-5D6E-409C-BE32-E72D297353CC}">
              <c16:uniqueId val="{00000002-375A-4899-BEFE-72541A2BAA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近年実施した災害復旧事業や大型建設事業の償還時期が到来したため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年以降増加傾向となっており、類似団体平均との差も拡大した。令和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年度は類似団体で最も高い数値となったが、今後は償還満了により減少する見込みであり、町債発行を抑制し財政健全化や将来世代への負担軽減に努める。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近年は運用利子の積立のみとなっている。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地方債残高がピークとなり、その後の減少により将来負担比率の減少となっている。今後数年も減少傾向となる見込みであるが、今後予定している大型建設事業があるため将来的には償還額が増加する見込みであり、将来の償還に備え事業の緊急性・必要性等の精査を行い充当可能財源の確保に努めるとともに、計画的な地方債の発行による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地域振興事業の実施による地域振興基金の減等により令和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2,066</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年度末の資金に余裕があれば、将来の災害等に備え積み増しを考える。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・地域振興基金：子育て支援や地域医療確保、観光振興事業等に</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百万円取り崩した。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・まちづくり推進事業基金：道路整備事業のほか</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百万円取り崩した。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・ふるさと日高応援基金：ふるさと応援寄附返礼事業のほか、教育や産業、環境に関する事業に</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百万円取り崩した。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910</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・地域振興基金は地域振興事業の実施のため取り崩し</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・まちづくり推進事業基金は寄附の受入れにより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・ふるさと日高応援基金はふるさと納税の受入れにより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貴重な財源であるため目的にそった事業に適宜活用する。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財源調整による取崩しにより、令和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1,105</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年度末に資金に余裕があれば、将来の災害等に備え積み増しを考える。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公債費償還による取崩しにより、令和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公債費償還のピークは過ぎているため、今後の取崩しは予定していない。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11,315
10,904
992.07
13,137,372
12,768,855
346,921
6,956,262
12,497,594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と類似団体平均を下回っているため、税等の収納率向上による歳入の確保、職員の定員管理等による人件費抑制や、投資的経費の抑制に努めることにより、財政の健全化を図る。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％となり、類似団体内順位は</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位となっている。災害復旧事業や大型建設事業による公債費償還額の増、公営企業への経常的経費補助金の増により比率は依然高い状態が続いている。引き続き、施設の統廃合や優先度の低い事業について廃止・縮小を行い、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135636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760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97028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76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97028</xdr:rowOff>
    </xdr:from>
    <xdr:to>
      <xdr:col>15</xdr:col>
      <xdr:colOff>82550</xdr:colOff>
      <xdr:row>66</xdr:row>
      <xdr:rowOff>130810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4127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130810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8725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46228</xdr:rowOff>
    </xdr:from>
    <xdr:to>
      <xdr:col>15</xdr:col>
      <xdr:colOff>133350</xdr:colOff>
      <xdr:row>66</xdr:row>
      <xdr:rowOff>147828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13,961</a:t>
          </a:r>
          <a:r>
            <a:rPr kumimoji="1" lang="ja-JP" altLang="ja-JP" sz="1100">
              <a:solidFill>
                <a:schemeClr val="dk1"/>
              </a:solidFill>
              <a:effectLst/>
              <a:latin typeface="+mn-lt"/>
              <a:ea typeface="+mn-ea"/>
              <a:cs typeface="+mn-cs"/>
            </a:rPr>
            <a:t>円上回ったが、類似団体平均との差は減少した。要因としては飛び地合併による人員配置により職員数が多いこと、施設の統廃合が困難なことがあげられる。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28932</xdr:rowOff>
    </xdr:from>
    <xdr:to>
      <xdr:col>23</xdr:col>
      <xdr:colOff>133350</xdr:colOff>
      <xdr:row>82</xdr:row>
      <xdr:rowOff>40201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7832"/>
          <a:ext cx="8382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59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4011</xdr:rowOff>
    </xdr:from>
    <xdr:to>
      <xdr:col>19</xdr:col>
      <xdr:colOff>133350</xdr:colOff>
      <xdr:row>82</xdr:row>
      <xdr:rowOff>28932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2911"/>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117630</xdr:rowOff>
    </xdr:from>
    <xdr:to>
      <xdr:col>15</xdr:col>
      <xdr:colOff>82550</xdr:colOff>
      <xdr:row>82</xdr:row>
      <xdr:rowOff>4011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05080"/>
          <a:ext cx="889000" cy="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117630</xdr:rowOff>
    </xdr:from>
    <xdr:to>
      <xdr:col>11</xdr:col>
      <xdr:colOff>31750</xdr:colOff>
      <xdr:row>81</xdr:row>
      <xdr:rowOff>118463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05080"/>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160851</xdr:rowOff>
    </xdr:from>
    <xdr:to>
      <xdr:col>23</xdr:col>
      <xdr:colOff>184150</xdr:colOff>
      <xdr:row>82</xdr:row>
      <xdr:rowOff>91001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132928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149582</xdr:rowOff>
    </xdr:from>
    <xdr:to>
      <xdr:col>19</xdr:col>
      <xdr:colOff>184150</xdr:colOff>
      <xdr:row>82</xdr:row>
      <xdr:rowOff>79732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64509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2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124661</xdr:rowOff>
    </xdr:from>
    <xdr:to>
      <xdr:col>15</xdr:col>
      <xdr:colOff>133350</xdr:colOff>
      <xdr:row>82</xdr:row>
      <xdr:rowOff>54811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39588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9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66830</xdr:rowOff>
    </xdr:from>
    <xdr:to>
      <xdr:col>11</xdr:col>
      <xdr:colOff>82550</xdr:colOff>
      <xdr:row>81</xdr:row>
      <xdr:rowOff>168430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153207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67663</xdr:rowOff>
    </xdr:from>
    <xdr:to>
      <xdr:col>7</xdr:col>
      <xdr:colOff>31750</xdr:colOff>
      <xdr:row>81</xdr:row>
      <xdr:rowOff>169263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154040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97.1</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ポイント上回っている。これは、職員構成の違いによるものであり、引き続き国家公務員準拠を基本とした給与適正化による人件費抑制に努める。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87</xdr:row>
      <xdr:rowOff>70909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26191"/>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70909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68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30691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30691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15.82</a:t>
          </a:r>
          <a:r>
            <a:rPr kumimoji="1" lang="ja-JP" altLang="ja-JP" sz="1100">
              <a:solidFill>
                <a:schemeClr val="dk1"/>
              </a:solidFill>
              <a:effectLst/>
              <a:latin typeface="+mn-lt"/>
              <a:ea typeface="+mn-ea"/>
              <a:cs typeface="+mn-cs"/>
            </a:rPr>
            <a:t>人となり、類似団体平均と比較して</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人上回っている。要因としては飛び地合併による職員配置があり、今後は施設の統廃合や民間委託等により職員数の減少に努める。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68096</xdr:rowOff>
    </xdr:from>
    <xdr:to>
      <xdr:col>81</xdr:col>
      <xdr:colOff>44450</xdr:colOff>
      <xdr:row>64</xdr:row>
      <xdr:rowOff>88779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4089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37072</xdr:rowOff>
    </xdr:from>
    <xdr:to>
      <xdr:col>77</xdr:col>
      <xdr:colOff>44450</xdr:colOff>
      <xdr:row>64</xdr:row>
      <xdr:rowOff>68096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098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139579</xdr:rowOff>
    </xdr:from>
    <xdr:to>
      <xdr:col>72</xdr:col>
      <xdr:colOff>203200</xdr:colOff>
      <xdr:row>64</xdr:row>
      <xdr:rowOff>37072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4092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118896</xdr:rowOff>
    </xdr:from>
    <xdr:to>
      <xdr:col>68</xdr:col>
      <xdr:colOff>152400</xdr:colOff>
      <xdr:row>63</xdr:row>
      <xdr:rowOff>139579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2024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37979</xdr:rowOff>
    </xdr:from>
    <xdr:to>
      <xdr:col>81</xdr:col>
      <xdr:colOff>95250</xdr:colOff>
      <xdr:row>64</xdr:row>
      <xdr:rowOff>139579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10056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8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17296</xdr:rowOff>
    </xdr:from>
    <xdr:to>
      <xdr:col>77</xdr:col>
      <xdr:colOff>95250</xdr:colOff>
      <xdr:row>64</xdr:row>
      <xdr:rowOff>118896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103673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7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157722</xdr:rowOff>
    </xdr:from>
    <xdr:to>
      <xdr:col>73</xdr:col>
      <xdr:colOff>44450</xdr:colOff>
      <xdr:row>64</xdr:row>
      <xdr:rowOff>87872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72649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88779</xdr:rowOff>
    </xdr:from>
    <xdr:to>
      <xdr:col>68</xdr:col>
      <xdr:colOff>203200</xdr:colOff>
      <xdr:row>64</xdr:row>
      <xdr:rowOff>18929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68096</xdr:rowOff>
    </xdr:from>
    <xdr:to>
      <xdr:col>64</xdr:col>
      <xdr:colOff>152400</xdr:colOff>
      <xdr:row>63</xdr:row>
      <xdr:rowOff>169696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154473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5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％となり、類似団体の中で最も高い数値となった。災害復旧事業や大型建設事業による償還増が主な要因である。公債費負担の将来推計を勘案しながら、町債発行の抑制に努める。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44</xdr:row>
      <xdr:rowOff>84667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273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3354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42</xdr:row>
      <xdr:rowOff>132645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324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103011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2521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101194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52211</xdr:rowOff>
    </xdr:from>
    <xdr:to>
      <xdr:col>68</xdr:col>
      <xdr:colOff>203200</xdr:colOff>
      <xdr:row>41</xdr:row>
      <xdr:rowOff>153811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51.7</a:t>
          </a:r>
          <a:r>
            <a:rPr kumimoji="1" lang="ja-JP" altLang="ja-JP" sz="1100">
              <a:solidFill>
                <a:schemeClr val="dk1"/>
              </a:solidFill>
              <a:effectLst/>
              <a:latin typeface="+mn-lt"/>
              <a:ea typeface="+mn-ea"/>
              <a:cs typeface="+mn-cs"/>
            </a:rPr>
            <a:t>％となったが依然として類似団体平均を大きく下回っている。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比率が減少した要因は、地方債残高の減及び退職手当負担見込額が減少したことから全体として比率が減少した。今後は、投資的経費や町債発行を抑制し、財政の健全化に努める。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149084</xdr:rowOff>
    </xdr:from>
    <xdr:to>
      <xdr:col>81</xdr:col>
      <xdr:colOff>44450</xdr:colOff>
      <xdr:row>18</xdr:row>
      <xdr:rowOff>71473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63734"/>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71473</xdr:rowOff>
    </xdr:from>
    <xdr:to>
      <xdr:col>77</xdr:col>
      <xdr:colOff>44450</xdr:colOff>
      <xdr:row>18</xdr:row>
      <xdr:rowOff>161290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57573"/>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161290</xdr:rowOff>
    </xdr:from>
    <xdr:to>
      <xdr:col>72</xdr:col>
      <xdr:colOff>203200</xdr:colOff>
      <xdr:row>19</xdr:row>
      <xdr:rowOff>74295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473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74295</xdr:rowOff>
    </xdr:from>
    <xdr:to>
      <xdr:col>68</xdr:col>
      <xdr:colOff>152400</xdr:colOff>
      <xdr:row>19</xdr:row>
      <xdr:rowOff>156069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31845"/>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98284</xdr:rowOff>
    </xdr:from>
    <xdr:to>
      <xdr:col>81</xdr:col>
      <xdr:colOff>95250</xdr:colOff>
      <xdr:row>18</xdr:row>
      <xdr:rowOff>28434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70361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20673</xdr:rowOff>
    </xdr:from>
    <xdr:to>
      <xdr:col>77</xdr:col>
      <xdr:colOff>95250</xdr:colOff>
      <xdr:row>18</xdr:row>
      <xdr:rowOff>122273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107050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9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110490</xdr:rowOff>
    </xdr:from>
    <xdr:to>
      <xdr:col>73</xdr:col>
      <xdr:colOff>44450</xdr:colOff>
      <xdr:row>19</xdr:row>
      <xdr:rowOff>40640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25417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23495</xdr:rowOff>
    </xdr:from>
    <xdr:to>
      <xdr:col>68</xdr:col>
      <xdr:colOff>203200</xdr:colOff>
      <xdr:row>19</xdr:row>
      <xdr:rowOff>125095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109872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105269</xdr:rowOff>
    </xdr:from>
    <xdr:to>
      <xdr:col>64</xdr:col>
      <xdr:colOff>152400</xdr:colOff>
      <xdr:row>20</xdr:row>
      <xdr:rowOff>35419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20196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4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11,315
10,904
992.07
13,137,372
12,768,855
346,921
6,956,262
12,497,594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％となったが、類似団平均と比較して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ポイント高くなっている。要因としては飛び地合併による人員配置により職員数が多いことにより人件費の比率が高くなっている。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飛び地合併であることから保有している施設数が多く、これらの維持管理経費が生じているため、今後は施設の統廃合等による経費の抑制に努める。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18</xdr:row>
      <xdr:rowOff>170543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083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56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％となったが、扶助費総額では前年度より減となっている。類似団体平均より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類似団体平均とは各自治体の医療費扶助制度等の町単独の扶助制度の違いによる影響があると思われる。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57</xdr:row>
      <xdr:rowOff>115570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10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115570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ポイント下回っている。繰出金の総額は前年度とより減となったが、引き続き、各会計毎の自主財源の確保により普通会計の負担抑制に努める。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38100</xdr:rowOff>
    </xdr:from>
    <xdr:to>
      <xdr:col>82</xdr:col>
      <xdr:colOff>107950</xdr:colOff>
      <xdr:row>55</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296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114300</xdr:rowOff>
    </xdr:from>
    <xdr:to>
      <xdr:col>78</xdr:col>
      <xdr:colOff>69850</xdr:colOff>
      <xdr:row>55</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72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54</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101600</xdr:rowOff>
    </xdr:from>
    <xdr:to>
      <xdr:col>69</xdr:col>
      <xdr:colOff>92075</xdr:colOff>
      <xdr:row>54</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158750</xdr:rowOff>
    </xdr:from>
    <xdr:to>
      <xdr:col>82</xdr:col>
      <xdr:colOff>158750</xdr:colOff>
      <xdr:row>54</xdr:row>
      <xdr:rowOff>88900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63500</xdr:rowOff>
    </xdr:from>
    <xdr:to>
      <xdr:col>74</xdr:col>
      <xdr:colOff>31750</xdr:colOff>
      <xdr:row>54</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63500</xdr:rowOff>
    </xdr:from>
    <xdr:to>
      <xdr:col>69</xdr:col>
      <xdr:colOff>142875</xdr:colOff>
      <xdr:row>54</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50800</xdr:rowOff>
    </xdr:from>
    <xdr:to>
      <xdr:col>65</xdr:col>
      <xdr:colOff>53975</xdr:colOff>
      <xdr:row>54</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ポイント上回っている。要因としては町立国保病院に対する補助金増となっており、経営強化プランによる改善に取り組み、補助金の削減に努める。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104140</xdr:rowOff>
    </xdr:from>
    <xdr:to>
      <xdr:col>82</xdr:col>
      <xdr:colOff>107950</xdr:colOff>
      <xdr:row>38</xdr:row>
      <xdr:rowOff>18415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477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104140</xdr:rowOff>
    </xdr:from>
    <xdr:to>
      <xdr:col>78</xdr:col>
      <xdr:colOff>69850</xdr:colOff>
      <xdr:row>38</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477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24130</xdr:rowOff>
    </xdr:from>
    <xdr:to>
      <xdr:col>73</xdr:col>
      <xdr:colOff>180975</xdr:colOff>
      <xdr:row>38</xdr:row>
      <xdr:rowOff>98425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392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98425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135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111142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53340</xdr:rowOff>
    </xdr:from>
    <xdr:to>
      <xdr:col>78</xdr:col>
      <xdr:colOff>120650</xdr:colOff>
      <xdr:row>37</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139717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144780</xdr:rowOff>
    </xdr:from>
    <xdr:to>
      <xdr:col>74</xdr:col>
      <xdr:colOff>31750</xdr:colOff>
      <xdr:row>38</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47625</xdr:rowOff>
    </xdr:from>
    <xdr:to>
      <xdr:col>69</xdr:col>
      <xdr:colOff>142875</xdr:colOff>
      <xdr:row>38</xdr:row>
      <xdr:rowOff>149225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134002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要因としては、災害復旧事業や大型建設事業の償還開始や繰上償還の実施が影響している。また、今後も大型事業が控えているが、償還満了となる事業もあることから、令和４年度の水準を超えないよう地方債の発行抑制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167005</xdr:rowOff>
    </xdr:from>
    <xdr:to>
      <xdr:col>24</xdr:col>
      <xdr:colOff>25400</xdr:colOff>
      <xdr:row>79</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68655"/>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144145</xdr:rowOff>
    </xdr:from>
    <xdr:to>
      <xdr:col>19</xdr:col>
      <xdr:colOff>187325</xdr:colOff>
      <xdr:row>77</xdr:row>
      <xdr:rowOff>167005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45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144145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943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41275</xdr:rowOff>
    </xdr:from>
    <xdr:to>
      <xdr:col>11</xdr:col>
      <xdr:colOff>9525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429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116205</xdr:rowOff>
    </xdr:from>
    <xdr:to>
      <xdr:col>20</xdr:col>
      <xdr:colOff>38100</xdr:colOff>
      <xdr:row>78</xdr:row>
      <xdr:rowOff>46355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31132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93345</xdr:rowOff>
    </xdr:from>
    <xdr:to>
      <xdr:col>15</xdr:col>
      <xdr:colOff>149225</xdr:colOff>
      <xdr:row>78</xdr:row>
      <xdr:rowOff>23495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8272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161925</xdr:rowOff>
    </xdr:from>
    <xdr:to>
      <xdr:col>6</xdr:col>
      <xdr:colOff>171450</xdr:colOff>
      <xdr:row>77</xdr:row>
      <xdr:rowOff>92075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76852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ポイント上回っている。要因は一部事務組合負担金、公営企業会計補助金などの補助費である。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85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972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19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886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159864</xdr:rowOff>
    </xdr:from>
    <xdr:to>
      <xdr:col>29</xdr:col>
      <xdr:colOff>127000</xdr:colOff>
      <xdr:row>14</xdr:row>
      <xdr:rowOff>15269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436339"/>
          <a:ext cx="647700" cy="26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159864</xdr:rowOff>
    </xdr:from>
    <xdr:to>
      <xdr:col>26</xdr:col>
      <xdr:colOff>50800</xdr:colOff>
      <xdr:row>14</xdr:row>
      <xdr:rowOff>1433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36339"/>
          <a:ext cx="698500" cy="1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1433</xdr:rowOff>
    </xdr:from>
    <xdr:to>
      <xdr:col>22</xdr:col>
      <xdr:colOff>114300</xdr:colOff>
      <xdr:row>14</xdr:row>
      <xdr:rowOff>111836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49358"/>
          <a:ext cx="698500" cy="11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111836</xdr:rowOff>
    </xdr:from>
    <xdr:to>
      <xdr:col>18</xdr:col>
      <xdr:colOff>177800</xdr:colOff>
      <xdr:row>14</xdr:row>
      <xdr:rowOff>135425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59761"/>
          <a:ext cx="698500" cy="2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135919</xdr:rowOff>
    </xdr:from>
    <xdr:to>
      <xdr:col>29</xdr:col>
      <xdr:colOff>177800</xdr:colOff>
      <xdr:row>14</xdr:row>
      <xdr:rowOff>66069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1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152446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5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109064</xdr:rowOff>
    </xdr:from>
    <xdr:to>
      <xdr:col>26</xdr:col>
      <xdr:colOff>101600</xdr:colOff>
      <xdr:row>14</xdr:row>
      <xdr:rowOff>39214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49391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5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122083</xdr:rowOff>
    </xdr:from>
    <xdr:to>
      <xdr:col>22</xdr:col>
      <xdr:colOff>165100</xdr:colOff>
      <xdr:row>14</xdr:row>
      <xdr:rowOff>52233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9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62410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6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61036</xdr:rowOff>
    </xdr:from>
    <xdr:to>
      <xdr:col>19</xdr:col>
      <xdr:colOff>38100</xdr:colOff>
      <xdr:row>14</xdr:row>
      <xdr:rowOff>162636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84625</xdr:rowOff>
    </xdr:from>
    <xdr:to>
      <xdr:col>15</xdr:col>
      <xdr:colOff>101600</xdr:colOff>
      <xdr:row>15</xdr:row>
      <xdr:rowOff>14775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24952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227908</xdr:rowOff>
    </xdr:from>
    <xdr:to>
      <xdr:col>29</xdr:col>
      <xdr:colOff>127000</xdr:colOff>
      <xdr:row>34</xdr:row>
      <xdr:rowOff>99511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152458"/>
          <a:ext cx="647700" cy="21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88176</xdr:rowOff>
    </xdr:from>
    <xdr:to>
      <xdr:col>26</xdr:col>
      <xdr:colOff>50800</xdr:colOff>
      <xdr:row>34</xdr:row>
      <xdr:rowOff>99511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35562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88176</xdr:rowOff>
    </xdr:from>
    <xdr:to>
      <xdr:col>22</xdr:col>
      <xdr:colOff>114300</xdr:colOff>
      <xdr:row>35</xdr:row>
      <xdr:rowOff>49543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355626"/>
          <a:ext cx="698500" cy="30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49543</xdr:rowOff>
    </xdr:from>
    <xdr:to>
      <xdr:col>18</xdr:col>
      <xdr:colOff>177800</xdr:colOff>
      <xdr:row>35</xdr:row>
      <xdr:rowOff>94272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659893"/>
          <a:ext cx="698500" cy="4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177108</xdr:rowOff>
    </xdr:from>
    <xdr:to>
      <xdr:col>29</xdr:col>
      <xdr:colOff>177800</xdr:colOff>
      <xdr:row>33</xdr:row>
      <xdr:rowOff>278708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10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123785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0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48711</xdr:rowOff>
    </xdr:from>
    <xdr:to>
      <xdr:col>26</xdr:col>
      <xdr:colOff>101600</xdr:colOff>
      <xdr:row>34</xdr:row>
      <xdr:rowOff>150311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1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160488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08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37376</xdr:rowOff>
    </xdr:from>
    <xdr:to>
      <xdr:col>22</xdr:col>
      <xdr:colOff>165100</xdr:colOff>
      <xdr:row>34</xdr:row>
      <xdr:rowOff>138976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30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149153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0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341643</xdr:rowOff>
    </xdr:from>
    <xdr:to>
      <xdr:col>19</xdr:col>
      <xdr:colOff>38100</xdr:colOff>
      <xdr:row>35</xdr:row>
      <xdr:rowOff>100343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0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110520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7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43472</xdr:rowOff>
    </xdr:from>
    <xdr:to>
      <xdr:col>15</xdr:col>
      <xdr:colOff>101600</xdr:colOff>
      <xdr:row>35</xdr:row>
      <xdr:rowOff>145072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5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155249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11,315
10,904
992.07
13,137,372
12,768,855
346,921
6,956,262
12,497,594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138024</xdr:rowOff>
    </xdr:from>
    <xdr:to>
      <xdr:col>24</xdr:col>
      <xdr:colOff>63500</xdr:colOff>
      <xdr:row>31</xdr:row>
      <xdr:rowOff>160553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52974"/>
          <a:ext cx="8382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138024</xdr:rowOff>
    </xdr:from>
    <xdr:to>
      <xdr:col>19</xdr:col>
      <xdr:colOff>177800</xdr:colOff>
      <xdr:row>31</xdr:row>
      <xdr:rowOff>169050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52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169050</xdr:rowOff>
    </xdr:from>
    <xdr:to>
      <xdr:col>15</xdr:col>
      <xdr:colOff>50800</xdr:colOff>
      <xdr:row>34</xdr:row>
      <xdr:rowOff>29883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4000"/>
          <a:ext cx="889000" cy="3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29883</xdr:rowOff>
    </xdr:from>
    <xdr:to>
      <xdr:col>10</xdr:col>
      <xdr:colOff>114300</xdr:colOff>
      <xdr:row>34</xdr:row>
      <xdr:rowOff>39091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59183"/>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109753</xdr:rowOff>
    </xdr:from>
    <xdr:to>
      <xdr:col>24</xdr:col>
      <xdr:colOff>114300</xdr:colOff>
      <xdr:row>32</xdr:row>
      <xdr:rowOff>39903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132630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7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87224</xdr:rowOff>
    </xdr:from>
    <xdr:to>
      <xdr:col>20</xdr:col>
      <xdr:colOff>38100</xdr:colOff>
      <xdr:row>32</xdr:row>
      <xdr:rowOff>17374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33901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118250</xdr:rowOff>
    </xdr:from>
    <xdr:to>
      <xdr:col>15</xdr:col>
      <xdr:colOff>101600</xdr:colOff>
      <xdr:row>32</xdr:row>
      <xdr:rowOff>48400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64927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0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150533</xdr:rowOff>
    </xdr:from>
    <xdr:to>
      <xdr:col>10</xdr:col>
      <xdr:colOff>165100</xdr:colOff>
      <xdr:row>34</xdr:row>
      <xdr:rowOff>80683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97210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159741</xdr:rowOff>
    </xdr:from>
    <xdr:to>
      <xdr:col>6</xdr:col>
      <xdr:colOff>38100</xdr:colOff>
      <xdr:row>34</xdr:row>
      <xdr:rowOff>89891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106418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41719</xdr:rowOff>
    </xdr:from>
    <xdr:to>
      <xdr:col>24</xdr:col>
      <xdr:colOff>63500</xdr:colOff>
      <xdr:row>57</xdr:row>
      <xdr:rowOff>66812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14369"/>
          <a:ext cx="8382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66812</xdr:rowOff>
    </xdr:from>
    <xdr:to>
      <xdr:col>19</xdr:col>
      <xdr:colOff>177800</xdr:colOff>
      <xdr:row>57</xdr:row>
      <xdr:rowOff>74323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3946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49008</xdr:rowOff>
    </xdr:from>
    <xdr:to>
      <xdr:col>15</xdr:col>
      <xdr:colOff>50800</xdr:colOff>
      <xdr:row>57</xdr:row>
      <xdr:rowOff>74323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21658"/>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49008</xdr:rowOff>
    </xdr:from>
    <xdr:to>
      <xdr:col>10</xdr:col>
      <xdr:colOff>114300</xdr:colOff>
      <xdr:row>57</xdr:row>
      <xdr:rowOff>51888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2165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162369</xdr:rowOff>
    </xdr:from>
    <xdr:to>
      <xdr:col>24</xdr:col>
      <xdr:colOff>114300</xdr:colOff>
      <xdr:row>57</xdr:row>
      <xdr:rowOff>92519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140796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16012</xdr:rowOff>
    </xdr:from>
    <xdr:to>
      <xdr:col>20</xdr:col>
      <xdr:colOff>38100</xdr:colOff>
      <xdr:row>57</xdr:row>
      <xdr:rowOff>117612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108739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8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23523</xdr:rowOff>
    </xdr:from>
    <xdr:to>
      <xdr:col>15</xdr:col>
      <xdr:colOff>101600</xdr:colOff>
      <xdr:row>57</xdr:row>
      <xdr:rowOff>125123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116250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169658</xdr:rowOff>
    </xdr:from>
    <xdr:to>
      <xdr:col>10</xdr:col>
      <xdr:colOff>165100</xdr:colOff>
      <xdr:row>57</xdr:row>
      <xdr:rowOff>99808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116335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1088</xdr:rowOff>
    </xdr:from>
    <xdr:to>
      <xdr:col>6</xdr:col>
      <xdr:colOff>38100</xdr:colOff>
      <xdr:row>57</xdr:row>
      <xdr:rowOff>102688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119215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4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75768</xdr:rowOff>
    </xdr:from>
    <xdr:to>
      <xdr:col>24</xdr:col>
      <xdr:colOff>63500</xdr:colOff>
      <xdr:row>74</xdr:row>
      <xdr:rowOff>153835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763068"/>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75768</xdr:rowOff>
    </xdr:from>
    <xdr:to>
      <xdr:col>19</xdr:col>
      <xdr:colOff>177800</xdr:colOff>
      <xdr:row>75</xdr:row>
      <xdr:rowOff>77712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763068"/>
          <a:ext cx="889000" cy="1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77712</xdr:rowOff>
    </xdr:from>
    <xdr:to>
      <xdr:col>15</xdr:col>
      <xdr:colOff>50800</xdr:colOff>
      <xdr:row>76</xdr:row>
      <xdr:rowOff>3302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36462"/>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93485</xdr:rowOff>
    </xdr:from>
    <xdr:to>
      <xdr:col>10</xdr:col>
      <xdr:colOff>114300</xdr:colOff>
      <xdr:row>76</xdr:row>
      <xdr:rowOff>3302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52235"/>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103035</xdr:rowOff>
    </xdr:from>
    <xdr:to>
      <xdr:col>24</xdr:col>
      <xdr:colOff>114300</xdr:colOff>
      <xdr:row>75</xdr:row>
      <xdr:rowOff>33185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125912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24968</xdr:rowOff>
    </xdr:from>
    <xdr:to>
      <xdr:col>20</xdr:col>
      <xdr:colOff>38100</xdr:colOff>
      <xdr:row>74</xdr:row>
      <xdr:rowOff>126568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143095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4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26912</xdr:rowOff>
    </xdr:from>
    <xdr:to>
      <xdr:col>15</xdr:col>
      <xdr:colOff>101600</xdr:colOff>
      <xdr:row>75</xdr:row>
      <xdr:rowOff>128512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145039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123952</xdr:rowOff>
    </xdr:from>
    <xdr:to>
      <xdr:col>10</xdr:col>
      <xdr:colOff>165100</xdr:colOff>
      <xdr:row>76</xdr:row>
      <xdr:rowOff>54102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70629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42685</xdr:rowOff>
    </xdr:from>
    <xdr:to>
      <xdr:col>6</xdr:col>
      <xdr:colOff>38100</xdr:colOff>
      <xdr:row>75</xdr:row>
      <xdr:rowOff>144285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160812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6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129463</xdr:rowOff>
    </xdr:from>
    <xdr:to>
      <xdr:col>24</xdr:col>
      <xdr:colOff>63500</xdr:colOff>
      <xdr:row>95</xdr:row>
      <xdr:rowOff>106375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45763"/>
          <a:ext cx="8382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129463</xdr:rowOff>
    </xdr:from>
    <xdr:to>
      <xdr:col>19</xdr:col>
      <xdr:colOff>177800</xdr:colOff>
      <xdr:row>96</xdr:row>
      <xdr:rowOff>128829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45763"/>
          <a:ext cx="889000" cy="3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55068</xdr:rowOff>
    </xdr:from>
    <xdr:to>
      <xdr:col>15</xdr:col>
      <xdr:colOff>50800</xdr:colOff>
      <xdr:row>96</xdr:row>
      <xdr:rowOff>128829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14268"/>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55068</xdr:rowOff>
    </xdr:from>
    <xdr:to>
      <xdr:col>10</xdr:col>
      <xdr:colOff>114300</xdr:colOff>
      <xdr:row>96</xdr:row>
      <xdr:rowOff>61925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1426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55575</xdr:rowOff>
    </xdr:from>
    <xdr:to>
      <xdr:col>24</xdr:col>
      <xdr:colOff>114300</xdr:colOff>
      <xdr:row>95</xdr:row>
      <xdr:rowOff>157175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34002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78663</xdr:rowOff>
    </xdr:from>
    <xdr:to>
      <xdr:col>20</xdr:col>
      <xdr:colOff>38100</xdr:colOff>
      <xdr:row>95</xdr:row>
      <xdr:rowOff>8813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171390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8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78029</xdr:rowOff>
    </xdr:from>
    <xdr:to>
      <xdr:col>15</xdr:col>
      <xdr:colOff>101600</xdr:colOff>
      <xdr:row>97</xdr:row>
      <xdr:rowOff>8179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4268</xdr:rowOff>
    </xdr:from>
    <xdr:to>
      <xdr:col>10</xdr:col>
      <xdr:colOff>165100</xdr:colOff>
      <xdr:row>96</xdr:row>
      <xdr:rowOff>105868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11125</xdr:rowOff>
    </xdr:from>
    <xdr:to>
      <xdr:col>6</xdr:col>
      <xdr:colOff>38100</xdr:colOff>
      <xdr:row>96</xdr:row>
      <xdr:rowOff>112725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103852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160836</xdr:rowOff>
    </xdr:from>
    <xdr:to>
      <xdr:col>55</xdr:col>
      <xdr:colOff>0</xdr:colOff>
      <xdr:row>33</xdr:row>
      <xdr:rowOff>96115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647236"/>
          <a:ext cx="838200" cy="1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139833</xdr:rowOff>
    </xdr:from>
    <xdr:to>
      <xdr:col>50</xdr:col>
      <xdr:colOff>114300</xdr:colOff>
      <xdr:row>33</xdr:row>
      <xdr:rowOff>96115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83333"/>
          <a:ext cx="889000" cy="47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139833</xdr:rowOff>
    </xdr:from>
    <xdr:to>
      <xdr:col>45</xdr:col>
      <xdr:colOff>177800</xdr:colOff>
      <xdr:row>34</xdr:row>
      <xdr:rowOff>14354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83333"/>
          <a:ext cx="889000" cy="5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14354</xdr:rowOff>
    </xdr:from>
    <xdr:to>
      <xdr:col>41</xdr:col>
      <xdr:colOff>50800</xdr:colOff>
      <xdr:row>34</xdr:row>
      <xdr:rowOff>162080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843654"/>
          <a:ext cx="889000" cy="1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114684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86305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110036</xdr:rowOff>
    </xdr:from>
    <xdr:to>
      <xdr:col>55</xdr:col>
      <xdr:colOff>50800</xdr:colOff>
      <xdr:row>33</xdr:row>
      <xdr:rowOff>40186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5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132913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45315</xdr:rowOff>
    </xdr:from>
    <xdr:to>
      <xdr:col>50</xdr:col>
      <xdr:colOff>165100</xdr:colOff>
      <xdr:row>33</xdr:row>
      <xdr:rowOff>146915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163442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7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89033</xdr:rowOff>
    </xdr:from>
    <xdr:to>
      <xdr:col>46</xdr:col>
      <xdr:colOff>38100</xdr:colOff>
      <xdr:row>31</xdr:row>
      <xdr:rowOff>19183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3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35710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135004</xdr:rowOff>
    </xdr:from>
    <xdr:to>
      <xdr:col>41</xdr:col>
      <xdr:colOff>101600</xdr:colOff>
      <xdr:row>34</xdr:row>
      <xdr:rowOff>65154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81681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6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111280</xdr:rowOff>
    </xdr:from>
    <xdr:to>
      <xdr:col>36</xdr:col>
      <xdr:colOff>165100</xdr:colOff>
      <xdr:row>35</xdr:row>
      <xdr:rowOff>41430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57957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69386</xdr:rowOff>
    </xdr:from>
    <xdr:to>
      <xdr:col>55</xdr:col>
      <xdr:colOff>0</xdr:colOff>
      <xdr:row>55</xdr:row>
      <xdr:rowOff>115537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99136"/>
          <a:ext cx="838200" cy="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69386</xdr:rowOff>
    </xdr:from>
    <xdr:to>
      <xdr:col>50</xdr:col>
      <xdr:colOff>114300</xdr:colOff>
      <xdr:row>56</xdr:row>
      <xdr:rowOff>16514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99136"/>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16514</xdr:rowOff>
    </xdr:from>
    <xdr:to>
      <xdr:col>45</xdr:col>
      <xdr:colOff>177800</xdr:colOff>
      <xdr:row>57</xdr:row>
      <xdr:rowOff>151525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17714"/>
          <a:ext cx="889000" cy="30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82063</xdr:rowOff>
    </xdr:from>
    <xdr:to>
      <xdr:col>41</xdr:col>
      <xdr:colOff>50800</xdr:colOff>
      <xdr:row>57</xdr:row>
      <xdr:rowOff>151525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83263"/>
          <a:ext cx="889000" cy="2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64737</xdr:rowOff>
    </xdr:from>
    <xdr:to>
      <xdr:col>55</xdr:col>
      <xdr:colOff>50800</xdr:colOff>
      <xdr:row>55</xdr:row>
      <xdr:rowOff>166337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87614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4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18586</xdr:rowOff>
    </xdr:from>
    <xdr:to>
      <xdr:col>50</xdr:col>
      <xdr:colOff>165100</xdr:colOff>
      <xdr:row>55</xdr:row>
      <xdr:rowOff>120186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136713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2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137164</xdr:rowOff>
    </xdr:from>
    <xdr:to>
      <xdr:col>46</xdr:col>
      <xdr:colOff>38100</xdr:colOff>
      <xdr:row>56</xdr:row>
      <xdr:rowOff>67314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83841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4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100725</xdr:rowOff>
    </xdr:from>
    <xdr:to>
      <xdr:col>41</xdr:col>
      <xdr:colOff>101600</xdr:colOff>
      <xdr:row>58</xdr:row>
      <xdr:rowOff>30875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22002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31263</xdr:rowOff>
    </xdr:from>
    <xdr:to>
      <xdr:col>36</xdr:col>
      <xdr:colOff>165100</xdr:colOff>
      <xdr:row>56</xdr:row>
      <xdr:rowOff>132863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149390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0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140546</xdr:rowOff>
    </xdr:from>
    <xdr:to>
      <xdr:col>55</xdr:col>
      <xdr:colOff>0</xdr:colOff>
      <xdr:row>78</xdr:row>
      <xdr:rowOff>11512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42196"/>
          <a:ext cx="838200" cy="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11512</xdr:rowOff>
    </xdr:from>
    <xdr:to>
      <xdr:col>50</xdr:col>
      <xdr:colOff>114300</xdr:colOff>
      <xdr:row>78</xdr:row>
      <xdr:rowOff>11753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8461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2609</xdr:rowOff>
    </xdr:from>
    <xdr:to>
      <xdr:col>45</xdr:col>
      <xdr:colOff>177800</xdr:colOff>
      <xdr:row>78</xdr:row>
      <xdr:rowOff>11753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7570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79344</xdr:rowOff>
    </xdr:from>
    <xdr:to>
      <xdr:col>41</xdr:col>
      <xdr:colOff>50800</xdr:colOff>
      <xdr:row>78</xdr:row>
      <xdr:rowOff>2609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80994"/>
          <a:ext cx="889000" cy="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89746</xdr:rowOff>
    </xdr:from>
    <xdr:to>
      <xdr:col>55</xdr:col>
      <xdr:colOff>50800</xdr:colOff>
      <xdr:row>78</xdr:row>
      <xdr:rowOff>19896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4673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132162</xdr:rowOff>
    </xdr:from>
    <xdr:to>
      <xdr:col>50</xdr:col>
      <xdr:colOff>165100</xdr:colOff>
      <xdr:row>78</xdr:row>
      <xdr:rowOff>62312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53439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132403</xdr:rowOff>
    </xdr:from>
    <xdr:to>
      <xdr:col>46</xdr:col>
      <xdr:colOff>38100</xdr:colOff>
      <xdr:row>78</xdr:row>
      <xdr:rowOff>62553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53680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123259</xdr:rowOff>
    </xdr:from>
    <xdr:to>
      <xdr:col>41</xdr:col>
      <xdr:colOff>101600</xdr:colOff>
      <xdr:row>78</xdr:row>
      <xdr:rowOff>53409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44536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4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28544</xdr:rowOff>
    </xdr:from>
    <xdr:to>
      <xdr:col>36</xdr:col>
      <xdr:colOff>165100</xdr:colOff>
      <xdr:row>77</xdr:row>
      <xdr:rowOff>130144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121271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169830</xdr:rowOff>
    </xdr:from>
    <xdr:to>
      <xdr:col>55</xdr:col>
      <xdr:colOff>0</xdr:colOff>
      <xdr:row>94</xdr:row>
      <xdr:rowOff>55804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114680"/>
          <a:ext cx="8382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169830</xdr:rowOff>
    </xdr:from>
    <xdr:to>
      <xdr:col>50</xdr:col>
      <xdr:colOff>114300</xdr:colOff>
      <xdr:row>94</xdr:row>
      <xdr:rowOff>132339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14680"/>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132339</xdr:rowOff>
    </xdr:from>
    <xdr:to>
      <xdr:col>45</xdr:col>
      <xdr:colOff>177800</xdr:colOff>
      <xdr:row>95</xdr:row>
      <xdr:rowOff>108958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48639"/>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47630</xdr:rowOff>
    </xdr:from>
    <xdr:to>
      <xdr:col>41</xdr:col>
      <xdr:colOff>50800</xdr:colOff>
      <xdr:row>95</xdr:row>
      <xdr:rowOff>108958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5821030"/>
          <a:ext cx="889000" cy="57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5004</xdr:rowOff>
    </xdr:from>
    <xdr:to>
      <xdr:col>55</xdr:col>
      <xdr:colOff>50800</xdr:colOff>
      <xdr:row>94</xdr:row>
      <xdr:rowOff>106604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27881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9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119030</xdr:rowOff>
    </xdr:from>
    <xdr:to>
      <xdr:col>50</xdr:col>
      <xdr:colOff>165100</xdr:colOff>
      <xdr:row>94</xdr:row>
      <xdr:rowOff>49180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65707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8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81539</xdr:rowOff>
    </xdr:from>
    <xdr:to>
      <xdr:col>46</xdr:col>
      <xdr:colOff>38100</xdr:colOff>
      <xdr:row>95</xdr:row>
      <xdr:rowOff>11689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28216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9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58158</xdr:rowOff>
    </xdr:from>
    <xdr:to>
      <xdr:col>41</xdr:col>
      <xdr:colOff>101600</xdr:colOff>
      <xdr:row>95</xdr:row>
      <xdr:rowOff>159758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150885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168280</xdr:rowOff>
    </xdr:from>
    <xdr:to>
      <xdr:col>36</xdr:col>
      <xdr:colOff>165100</xdr:colOff>
      <xdr:row>92</xdr:row>
      <xdr:rowOff>98430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7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114957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54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2193</xdr:rowOff>
    </xdr:from>
    <xdr:to>
      <xdr:col>85</xdr:col>
      <xdr:colOff>127000</xdr:colOff>
      <xdr:row>38</xdr:row>
      <xdr:rowOff>117635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45843"/>
          <a:ext cx="838200" cy="28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113292</xdr:rowOff>
    </xdr:from>
    <xdr:to>
      <xdr:col>81</xdr:col>
      <xdr:colOff>50800</xdr:colOff>
      <xdr:row>38</xdr:row>
      <xdr:rowOff>117635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2839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158125</xdr:rowOff>
    </xdr:from>
    <xdr:to>
      <xdr:col>76</xdr:col>
      <xdr:colOff>114300</xdr:colOff>
      <xdr:row>38</xdr:row>
      <xdr:rowOff>113292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330325"/>
          <a:ext cx="889000" cy="29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54130</xdr:rowOff>
    </xdr:from>
    <xdr:to>
      <xdr:col>71</xdr:col>
      <xdr:colOff>177800</xdr:colOff>
      <xdr:row>36</xdr:row>
      <xdr:rowOff>158125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883430"/>
          <a:ext cx="889000" cy="4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122843</xdr:rowOff>
    </xdr:from>
    <xdr:to>
      <xdr:col>85</xdr:col>
      <xdr:colOff>177800</xdr:colOff>
      <xdr:row>37</xdr:row>
      <xdr:rowOff>52993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145720</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4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66835</xdr:rowOff>
    </xdr:from>
    <xdr:to>
      <xdr:col>81</xdr:col>
      <xdr:colOff>101600</xdr:colOff>
      <xdr:row>38</xdr:row>
      <xdr:rowOff>168435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159562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62492</xdr:rowOff>
    </xdr:from>
    <xdr:to>
      <xdr:col>76</xdr:col>
      <xdr:colOff>165100</xdr:colOff>
      <xdr:row>38</xdr:row>
      <xdr:rowOff>164092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155219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107325</xdr:rowOff>
    </xdr:from>
    <xdr:to>
      <xdr:col>72</xdr:col>
      <xdr:colOff>38100</xdr:colOff>
      <xdr:row>37</xdr:row>
      <xdr:rowOff>37475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54002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0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3330</xdr:rowOff>
    </xdr:from>
    <xdr:to>
      <xdr:col>67</xdr:col>
      <xdr:colOff>101600</xdr:colOff>
      <xdr:row>34</xdr:row>
      <xdr:rowOff>104930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8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121457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6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33086</xdr:rowOff>
    </xdr:from>
    <xdr:to>
      <xdr:col>85</xdr:col>
      <xdr:colOff>127000</xdr:colOff>
      <xdr:row>71</xdr:row>
      <xdr:rowOff>142922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034586"/>
          <a:ext cx="838200" cy="2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142922</xdr:rowOff>
    </xdr:from>
    <xdr:to>
      <xdr:col>81</xdr:col>
      <xdr:colOff>50800</xdr:colOff>
      <xdr:row>72</xdr:row>
      <xdr:rowOff>124373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315872"/>
          <a:ext cx="889000" cy="1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124373</xdr:rowOff>
    </xdr:from>
    <xdr:to>
      <xdr:col>76</xdr:col>
      <xdr:colOff>114300</xdr:colOff>
      <xdr:row>73</xdr:row>
      <xdr:rowOff>73471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468773"/>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73471</xdr:rowOff>
    </xdr:from>
    <xdr:to>
      <xdr:col>71</xdr:col>
      <xdr:colOff>177800</xdr:colOff>
      <xdr:row>73</xdr:row>
      <xdr:rowOff>162952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589321"/>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153736</xdr:rowOff>
    </xdr:from>
    <xdr:to>
      <xdr:col>85</xdr:col>
      <xdr:colOff>177800</xdr:colOff>
      <xdr:row>70</xdr:row>
      <xdr:rowOff>83886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19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106763</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193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92122</xdr:rowOff>
    </xdr:from>
    <xdr:to>
      <xdr:col>81</xdr:col>
      <xdr:colOff>101600</xdr:colOff>
      <xdr:row>72</xdr:row>
      <xdr:rowOff>22272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2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38799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0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73573</xdr:rowOff>
    </xdr:from>
    <xdr:to>
      <xdr:col>76</xdr:col>
      <xdr:colOff>165100</xdr:colOff>
      <xdr:row>73</xdr:row>
      <xdr:rowOff>3723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4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20250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19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22671</xdr:rowOff>
    </xdr:from>
    <xdr:to>
      <xdr:col>72</xdr:col>
      <xdr:colOff>38100</xdr:colOff>
      <xdr:row>73</xdr:row>
      <xdr:rowOff>124271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5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140798</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31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112152</xdr:rowOff>
    </xdr:from>
    <xdr:to>
      <xdr:col>67</xdr:col>
      <xdr:colOff>101600</xdr:colOff>
      <xdr:row>74</xdr:row>
      <xdr:rowOff>42302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6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58829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4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10649</xdr:rowOff>
    </xdr:from>
    <xdr:to>
      <xdr:col>85</xdr:col>
      <xdr:colOff>127000</xdr:colOff>
      <xdr:row>97</xdr:row>
      <xdr:rowOff>23892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41299"/>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23892</xdr:rowOff>
    </xdr:from>
    <xdr:to>
      <xdr:col>81</xdr:col>
      <xdr:colOff>50800</xdr:colOff>
      <xdr:row>97</xdr:row>
      <xdr:rowOff>71166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654542"/>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71166</xdr:rowOff>
    </xdr:from>
    <xdr:to>
      <xdr:col>76</xdr:col>
      <xdr:colOff>114300</xdr:colOff>
      <xdr:row>97</xdr:row>
      <xdr:rowOff>123600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01816"/>
          <a:ext cx="889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66571</xdr:rowOff>
    </xdr:from>
    <xdr:to>
      <xdr:col>71</xdr:col>
      <xdr:colOff>177800</xdr:colOff>
      <xdr:row>97</xdr:row>
      <xdr:rowOff>123600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697221"/>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131299</xdr:rowOff>
    </xdr:from>
    <xdr:to>
      <xdr:col>85</xdr:col>
      <xdr:colOff>177800</xdr:colOff>
      <xdr:row>97</xdr:row>
      <xdr:rowOff>61449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109726</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144542</xdr:rowOff>
    </xdr:from>
    <xdr:to>
      <xdr:col>81</xdr:col>
      <xdr:colOff>101600</xdr:colOff>
      <xdr:row>97</xdr:row>
      <xdr:rowOff>74692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65819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20366</xdr:rowOff>
    </xdr:from>
    <xdr:to>
      <xdr:col>76</xdr:col>
      <xdr:colOff>165100</xdr:colOff>
      <xdr:row>97</xdr:row>
      <xdr:rowOff>121966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113093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72800</xdr:rowOff>
    </xdr:from>
    <xdr:to>
      <xdr:col>72</xdr:col>
      <xdr:colOff>38100</xdr:colOff>
      <xdr:row>98</xdr:row>
      <xdr:rowOff>2950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165527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15771</xdr:rowOff>
    </xdr:from>
    <xdr:to>
      <xdr:col>67</xdr:col>
      <xdr:colOff>101600</xdr:colOff>
      <xdr:row>97</xdr:row>
      <xdr:rowOff>117371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108498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97834</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438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97834</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8438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47034</xdr:rowOff>
    </xdr:from>
    <xdr:to>
      <xdr:col>102</xdr:col>
      <xdr:colOff>165100</xdr:colOff>
      <xdr:row>39</xdr:row>
      <xdr:rowOff>148634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139761</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93020</xdr:rowOff>
    </xdr:from>
    <xdr:to>
      <xdr:col>116</xdr:col>
      <xdr:colOff>63500</xdr:colOff>
      <xdr:row>58</xdr:row>
      <xdr:rowOff>95900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37120"/>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56627</xdr:rowOff>
    </xdr:from>
    <xdr:to>
      <xdr:col>111</xdr:col>
      <xdr:colOff>177800</xdr:colOff>
      <xdr:row>58</xdr:row>
      <xdr:rowOff>93020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829277"/>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56627</xdr:rowOff>
    </xdr:from>
    <xdr:to>
      <xdr:col>107</xdr:col>
      <xdr:colOff>50800</xdr:colOff>
      <xdr:row>57</xdr:row>
      <xdr:rowOff>59187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82927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135084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47940</xdr:rowOff>
    </xdr:from>
    <xdr:to>
      <xdr:col>102</xdr:col>
      <xdr:colOff>114300</xdr:colOff>
      <xdr:row>57</xdr:row>
      <xdr:rowOff>59187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20590"/>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150995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45100</xdr:rowOff>
    </xdr:from>
    <xdr:to>
      <xdr:col>116</xdr:col>
      <xdr:colOff>114300</xdr:colOff>
      <xdr:row>58</xdr:row>
      <xdr:rowOff>146700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131477</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0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42220</xdr:rowOff>
    </xdr:from>
    <xdr:to>
      <xdr:col>112</xdr:col>
      <xdr:colOff>38100</xdr:colOff>
      <xdr:row>58</xdr:row>
      <xdr:rowOff>143820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134947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7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5827</xdr:rowOff>
    </xdr:from>
    <xdr:to>
      <xdr:col>107</xdr:col>
      <xdr:colOff>101600</xdr:colOff>
      <xdr:row>57</xdr:row>
      <xdr:rowOff>107427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7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123954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5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8387</xdr:rowOff>
    </xdr:from>
    <xdr:to>
      <xdr:col>102</xdr:col>
      <xdr:colOff>165100</xdr:colOff>
      <xdr:row>57</xdr:row>
      <xdr:rowOff>109987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7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168590</xdr:rowOff>
    </xdr:from>
    <xdr:to>
      <xdr:col>98</xdr:col>
      <xdr:colOff>38100</xdr:colOff>
      <xdr:row>57</xdr:row>
      <xdr:rowOff>98740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115267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157792</xdr:rowOff>
    </xdr:from>
    <xdr:to>
      <xdr:col>116</xdr:col>
      <xdr:colOff>63500</xdr:colOff>
      <xdr:row>75</xdr:row>
      <xdr:rowOff>164536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1654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157792</xdr:rowOff>
    </xdr:from>
    <xdr:to>
      <xdr:col>111</xdr:col>
      <xdr:colOff>177800</xdr:colOff>
      <xdr:row>75</xdr:row>
      <xdr:rowOff>168880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1654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168880</xdr:rowOff>
    </xdr:from>
    <xdr:to>
      <xdr:col>107</xdr:col>
      <xdr:colOff>50800</xdr:colOff>
      <xdr:row>76</xdr:row>
      <xdr:rowOff>56130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27630"/>
          <a:ext cx="889000" cy="5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44162</xdr:rowOff>
    </xdr:from>
    <xdr:to>
      <xdr:col>102</xdr:col>
      <xdr:colOff>114300</xdr:colOff>
      <xdr:row>76</xdr:row>
      <xdr:rowOff>56130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560012"/>
          <a:ext cx="889000" cy="5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113736</xdr:rowOff>
    </xdr:from>
    <xdr:to>
      <xdr:col>116</xdr:col>
      <xdr:colOff>114300</xdr:colOff>
      <xdr:row>76</xdr:row>
      <xdr:rowOff>43886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136613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106992</xdr:rowOff>
    </xdr:from>
    <xdr:to>
      <xdr:col>112</xdr:col>
      <xdr:colOff>38100</xdr:colOff>
      <xdr:row>76</xdr:row>
      <xdr:rowOff>37142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53669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118079</xdr:rowOff>
    </xdr:from>
    <xdr:to>
      <xdr:col>107</xdr:col>
      <xdr:colOff>101600</xdr:colOff>
      <xdr:row>76</xdr:row>
      <xdr:rowOff>48230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6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64756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5330</xdr:rowOff>
    </xdr:from>
    <xdr:to>
      <xdr:col>102</xdr:col>
      <xdr:colOff>165100</xdr:colOff>
      <xdr:row>76</xdr:row>
      <xdr:rowOff>106930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1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164812</xdr:rowOff>
    </xdr:from>
    <xdr:to>
      <xdr:col>98</xdr:col>
      <xdr:colOff>38100</xdr:colOff>
      <xdr:row>73</xdr:row>
      <xdr:rowOff>94962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111489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2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1,128,489</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158,858</a:t>
          </a:r>
          <a:r>
            <a:rPr kumimoji="1" lang="ja-JP" altLang="ja-JP" sz="1100" b="0" i="0" baseline="0">
              <a:solidFill>
                <a:schemeClr val="dk1"/>
              </a:solidFill>
              <a:effectLst/>
              <a:latin typeface="+mn-lt"/>
              <a:ea typeface="+mn-ea"/>
              <a:cs typeface="+mn-cs"/>
            </a:rPr>
            <a:t>円となっている。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万円台で推移していたが、会計年度任用職員制度移行により令和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年度からは大きく増加している。</a:t>
          </a:r>
          <a:r>
            <a:rPr kumimoji="1" lang="ja-JP" altLang="ja-JP" sz="1100" b="0" i="0" baseline="0">
              <a:solidFill>
                <a:schemeClr val="dk1"/>
              </a:solidFill>
              <a:effectLst/>
              <a:latin typeface="+mn-lt"/>
              <a:ea typeface="+mn-ea"/>
              <a:cs typeface="+mn-cs"/>
            </a:rPr>
            <a:t>類似団体平均と比べて高い水準にあるが、</a:t>
          </a:r>
          <a:r>
            <a:rPr lang="ja-JP" altLang="ja-JP" sz="1100" b="0" i="0" baseline="0">
              <a:solidFill>
                <a:schemeClr val="dk1"/>
              </a:solidFill>
              <a:effectLst/>
              <a:latin typeface="+mn-lt"/>
              <a:ea typeface="+mn-ea"/>
              <a:cs typeface="+mn-cs"/>
            </a:rPr>
            <a:t>飛び地合併による人員配置の影響による</a:t>
          </a:r>
          <a:r>
            <a:rPr kumimoji="1"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177,794</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年度以降増加が続いている。平成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年に発生した災害復旧や公営住宅の更新事業や保育所、認定こども園の新築事業により公債費が増加している。令和４年度がピークとなり、今後は減少を見込んでいる。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災害復旧事業費は、住民一人当たり</a:t>
          </a:r>
          <a:r>
            <a:rPr kumimoji="1" lang="en-US" altLang="ja-JP" sz="1100" b="0" i="0" baseline="0">
              <a:solidFill>
                <a:schemeClr val="dk1"/>
              </a:solidFill>
              <a:effectLst/>
              <a:latin typeface="+mn-lt"/>
              <a:ea typeface="+mn-ea"/>
              <a:cs typeface="+mn-cs"/>
            </a:rPr>
            <a:t>33,788</a:t>
          </a:r>
          <a:r>
            <a:rPr kumimoji="1" lang="ja-JP" altLang="ja-JP" sz="1100" b="0" i="0" baseline="0">
              <a:solidFill>
                <a:schemeClr val="dk1"/>
              </a:solidFill>
              <a:effectLst/>
              <a:latin typeface="+mn-lt"/>
              <a:ea typeface="+mn-ea"/>
              <a:cs typeface="+mn-cs"/>
            </a:rPr>
            <a:t>円となっており、類似団体平均を上回っているが、今後は新たな災害が生じない場合は減少する見込み。</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その他の費用の推移にいては、指標により類似団体平均との差はあるものの、同様の傾向にて推移している。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11,315
10,904
992.07
13,137,372
12,768,855
346,921
6,956,262
12,497,594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131699</xdr:rowOff>
    </xdr:from>
    <xdr:to>
      <xdr:col>24</xdr:col>
      <xdr:colOff>63500</xdr:colOff>
      <xdr:row>34</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9549"/>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115316</xdr:rowOff>
    </xdr:from>
    <xdr:to>
      <xdr:col>19</xdr:col>
      <xdr:colOff>177800</xdr:colOff>
      <xdr:row>33</xdr:row>
      <xdr:rowOff>131699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316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28829</xdr:rowOff>
    </xdr:from>
    <xdr:to>
      <xdr:col>15</xdr:col>
      <xdr:colOff>50800</xdr:colOff>
      <xdr:row>33</xdr:row>
      <xdr:rowOff>115316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86679"/>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28829</xdr:rowOff>
    </xdr:from>
    <xdr:to>
      <xdr:col>10</xdr:col>
      <xdr:colOff>114300</xdr:colOff>
      <xdr:row>34</xdr:row>
      <xdr:rowOff>36449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6679"/>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155194</xdr:rowOff>
    </xdr:from>
    <xdr:to>
      <xdr:col>24</xdr:col>
      <xdr:colOff>114300</xdr:colOff>
      <xdr:row>34</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80899</xdr:rowOff>
    </xdr:from>
    <xdr:to>
      <xdr:col>20</xdr:col>
      <xdr:colOff>38100</xdr:colOff>
      <xdr:row>34</xdr:row>
      <xdr:rowOff>11049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27576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64516</xdr:rowOff>
    </xdr:from>
    <xdr:to>
      <xdr:col>15</xdr:col>
      <xdr:colOff>101600</xdr:colOff>
      <xdr:row>33</xdr:row>
      <xdr:rowOff>166116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149479</xdr:rowOff>
    </xdr:from>
    <xdr:to>
      <xdr:col>10</xdr:col>
      <xdr:colOff>165100</xdr:colOff>
      <xdr:row>33</xdr:row>
      <xdr:rowOff>79629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96156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157099</xdr:rowOff>
    </xdr:from>
    <xdr:to>
      <xdr:col>6</xdr:col>
      <xdr:colOff>38100</xdr:colOff>
      <xdr:row>34</xdr:row>
      <xdr:rowOff>87249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56312</xdr:rowOff>
    </xdr:from>
    <xdr:to>
      <xdr:col>24</xdr:col>
      <xdr:colOff>63500</xdr:colOff>
      <xdr:row>57</xdr:row>
      <xdr:rowOff>151347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28962"/>
          <a:ext cx="838200" cy="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170511</xdr:rowOff>
    </xdr:from>
    <xdr:to>
      <xdr:col>19</xdr:col>
      <xdr:colOff>177800</xdr:colOff>
      <xdr:row>57</xdr:row>
      <xdr:rowOff>151347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71711"/>
          <a:ext cx="889000" cy="1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170511</xdr:rowOff>
    </xdr:from>
    <xdr:to>
      <xdr:col>15</xdr:col>
      <xdr:colOff>50800</xdr:colOff>
      <xdr:row>58</xdr:row>
      <xdr:rowOff>29726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71711"/>
          <a:ext cx="889000" cy="20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150284</xdr:rowOff>
    </xdr:from>
    <xdr:to>
      <xdr:col>10</xdr:col>
      <xdr:colOff>114300</xdr:colOff>
      <xdr:row>58</xdr:row>
      <xdr:rowOff>29726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2934"/>
          <a:ext cx="889000" cy="5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5512</xdr:rowOff>
    </xdr:from>
    <xdr:to>
      <xdr:col>24</xdr:col>
      <xdr:colOff>114300</xdr:colOff>
      <xdr:row>57</xdr:row>
      <xdr:rowOff>107112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155389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100547</xdr:rowOff>
    </xdr:from>
    <xdr:to>
      <xdr:col>20</xdr:col>
      <xdr:colOff>38100</xdr:colOff>
      <xdr:row>58</xdr:row>
      <xdr:rowOff>30697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21824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119711</xdr:rowOff>
    </xdr:from>
    <xdr:to>
      <xdr:col>15</xdr:col>
      <xdr:colOff>101600</xdr:colOff>
      <xdr:row>57</xdr:row>
      <xdr:rowOff>49861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40988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1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150376</xdr:rowOff>
    </xdr:from>
    <xdr:to>
      <xdr:col>10</xdr:col>
      <xdr:colOff>165100</xdr:colOff>
      <xdr:row>58</xdr:row>
      <xdr:rowOff>80526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71653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99484</xdr:rowOff>
    </xdr:from>
    <xdr:to>
      <xdr:col>6</xdr:col>
      <xdr:colOff>38100</xdr:colOff>
      <xdr:row>58</xdr:row>
      <xdr:rowOff>29634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20761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6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93642</xdr:rowOff>
    </xdr:from>
    <xdr:to>
      <xdr:col>24</xdr:col>
      <xdr:colOff>63500</xdr:colOff>
      <xdr:row>72</xdr:row>
      <xdr:rowOff>126550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66592"/>
          <a:ext cx="838200" cy="20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126550</xdr:rowOff>
    </xdr:from>
    <xdr:to>
      <xdr:col>19</xdr:col>
      <xdr:colOff>177800</xdr:colOff>
      <xdr:row>75</xdr:row>
      <xdr:rowOff>18139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70950"/>
          <a:ext cx="889000" cy="4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18139</xdr:rowOff>
    </xdr:from>
    <xdr:to>
      <xdr:col>15</xdr:col>
      <xdr:colOff>50800</xdr:colOff>
      <xdr:row>75</xdr:row>
      <xdr:rowOff>62390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76889"/>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142323</xdr:rowOff>
    </xdr:from>
    <xdr:to>
      <xdr:col>10</xdr:col>
      <xdr:colOff>114300</xdr:colOff>
      <xdr:row>75</xdr:row>
      <xdr:rowOff>62390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486723"/>
          <a:ext cx="889000" cy="4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42842</xdr:rowOff>
    </xdr:from>
    <xdr:to>
      <xdr:col>24</xdr:col>
      <xdr:colOff>114300</xdr:colOff>
      <xdr:row>71</xdr:row>
      <xdr:rowOff>144442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65719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75750</xdr:rowOff>
    </xdr:from>
    <xdr:to>
      <xdr:col>20</xdr:col>
      <xdr:colOff>38100</xdr:colOff>
      <xdr:row>73</xdr:row>
      <xdr:rowOff>5900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22427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9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138789</xdr:rowOff>
    </xdr:from>
    <xdr:to>
      <xdr:col>15</xdr:col>
      <xdr:colOff>101600</xdr:colOff>
      <xdr:row>75</xdr:row>
      <xdr:rowOff>68939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85466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0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11590</xdr:rowOff>
    </xdr:from>
    <xdr:to>
      <xdr:col>10</xdr:col>
      <xdr:colOff>165100</xdr:colOff>
      <xdr:row>75</xdr:row>
      <xdr:rowOff>113190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129717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91523</xdr:rowOff>
    </xdr:from>
    <xdr:to>
      <xdr:col>6</xdr:col>
      <xdr:colOff>38100</xdr:colOff>
      <xdr:row>73</xdr:row>
      <xdr:rowOff>21673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38200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83099</xdr:rowOff>
    </xdr:from>
    <xdr:to>
      <xdr:col>24</xdr:col>
      <xdr:colOff>63500</xdr:colOff>
      <xdr:row>93</xdr:row>
      <xdr:rowOff>138374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27949"/>
          <a:ext cx="8382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138374</xdr:rowOff>
    </xdr:from>
    <xdr:to>
      <xdr:col>19</xdr:col>
      <xdr:colOff>177800</xdr:colOff>
      <xdr:row>94</xdr:row>
      <xdr:rowOff>27237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83224"/>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27237</xdr:rowOff>
    </xdr:from>
    <xdr:to>
      <xdr:col>15</xdr:col>
      <xdr:colOff>50800</xdr:colOff>
      <xdr:row>95</xdr:row>
      <xdr:rowOff>4452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43537"/>
          <a:ext cx="889000" cy="1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4452</xdr:rowOff>
    </xdr:from>
    <xdr:to>
      <xdr:col>10</xdr:col>
      <xdr:colOff>114300</xdr:colOff>
      <xdr:row>95</xdr:row>
      <xdr:rowOff>66411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92202"/>
          <a:ext cx="889000" cy="6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32299</xdr:rowOff>
    </xdr:from>
    <xdr:to>
      <xdr:col>24</xdr:col>
      <xdr:colOff>114300</xdr:colOff>
      <xdr:row>93</xdr:row>
      <xdr:rowOff>133899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55176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2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87574</xdr:rowOff>
    </xdr:from>
    <xdr:to>
      <xdr:col>20</xdr:col>
      <xdr:colOff>38100</xdr:colOff>
      <xdr:row>94</xdr:row>
      <xdr:rowOff>17724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34251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8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147887</xdr:rowOff>
    </xdr:from>
    <xdr:to>
      <xdr:col>15</xdr:col>
      <xdr:colOff>101600</xdr:colOff>
      <xdr:row>94</xdr:row>
      <xdr:rowOff>78037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94564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6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125102</xdr:rowOff>
    </xdr:from>
    <xdr:to>
      <xdr:col>10</xdr:col>
      <xdr:colOff>165100</xdr:colOff>
      <xdr:row>95</xdr:row>
      <xdr:rowOff>55252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71779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15611</xdr:rowOff>
    </xdr:from>
    <xdr:to>
      <xdr:col>6</xdr:col>
      <xdr:colOff>38100</xdr:colOff>
      <xdr:row>95</xdr:row>
      <xdr:rowOff>117211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133738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43497</xdr:rowOff>
    </xdr:from>
    <xdr:to>
      <xdr:col>55</xdr:col>
      <xdr:colOff>0</xdr:colOff>
      <xdr:row>38</xdr:row>
      <xdr:rowOff>45403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859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47706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2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45403</xdr:rowOff>
    </xdr:from>
    <xdr:to>
      <xdr:col>50</xdr:col>
      <xdr:colOff>114300</xdr:colOff>
      <xdr:row>38</xdr:row>
      <xdr:rowOff>48260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050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48260</xdr:rowOff>
    </xdr:from>
    <xdr:to>
      <xdr:col>45</xdr:col>
      <xdr:colOff>177800</xdr:colOff>
      <xdr:row>38</xdr:row>
      <xdr:rowOff>52260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6336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148082</xdr:rowOff>
    </xdr:from>
    <xdr:to>
      <xdr:col>41</xdr:col>
      <xdr:colOff>50800</xdr:colOff>
      <xdr:row>38</xdr:row>
      <xdr:rowOff>52260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9173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103712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164147</xdr:rowOff>
    </xdr:from>
    <xdr:to>
      <xdr:col>55</xdr:col>
      <xdr:colOff>50800</xdr:colOff>
      <xdr:row>38</xdr:row>
      <xdr:rowOff>94297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15574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9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166053</xdr:rowOff>
    </xdr:from>
    <xdr:to>
      <xdr:col>50</xdr:col>
      <xdr:colOff>165100</xdr:colOff>
      <xdr:row>38</xdr:row>
      <xdr:rowOff>96203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112730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84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168910</xdr:rowOff>
    </xdr:from>
    <xdr:to>
      <xdr:col>46</xdr:col>
      <xdr:colOff>38100</xdr:colOff>
      <xdr:row>38</xdr:row>
      <xdr:rowOff>99060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115587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1460</xdr:rowOff>
    </xdr:from>
    <xdr:to>
      <xdr:col>41</xdr:col>
      <xdr:colOff>101600</xdr:colOff>
      <xdr:row>38</xdr:row>
      <xdr:rowOff>103060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119587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9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97282</xdr:rowOff>
    </xdr:from>
    <xdr:to>
      <xdr:col>36</xdr:col>
      <xdr:colOff>165100</xdr:colOff>
      <xdr:row>38</xdr:row>
      <xdr:rowOff>27432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43959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1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140902</xdr:rowOff>
    </xdr:from>
    <xdr:to>
      <xdr:col>55</xdr:col>
      <xdr:colOff>0</xdr:colOff>
      <xdr:row>57</xdr:row>
      <xdr:rowOff>130008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99202"/>
          <a:ext cx="838200" cy="50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140902</xdr:rowOff>
    </xdr:from>
    <xdr:to>
      <xdr:col>50</xdr:col>
      <xdr:colOff>114300</xdr:colOff>
      <xdr:row>55</xdr:row>
      <xdr:rowOff>50446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99202"/>
          <a:ext cx="889000" cy="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50446</xdr:rowOff>
    </xdr:from>
    <xdr:to>
      <xdr:col>45</xdr:col>
      <xdr:colOff>177800</xdr:colOff>
      <xdr:row>57</xdr:row>
      <xdr:rowOff>69922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80196"/>
          <a:ext cx="889000" cy="3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69922</xdr:rowOff>
    </xdr:from>
    <xdr:to>
      <xdr:col>41</xdr:col>
      <xdr:colOff>50800</xdr:colOff>
      <xdr:row>57</xdr:row>
      <xdr:rowOff>124352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42572"/>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79208</xdr:rowOff>
    </xdr:from>
    <xdr:to>
      <xdr:col>55</xdr:col>
      <xdr:colOff>50800</xdr:colOff>
      <xdr:row>58</xdr:row>
      <xdr:rowOff>9358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165585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90102</xdr:rowOff>
    </xdr:from>
    <xdr:to>
      <xdr:col>50</xdr:col>
      <xdr:colOff>165100</xdr:colOff>
      <xdr:row>55</xdr:row>
      <xdr:rowOff>20252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36779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12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171096</xdr:rowOff>
    </xdr:from>
    <xdr:to>
      <xdr:col>46</xdr:col>
      <xdr:colOff>38100</xdr:colOff>
      <xdr:row>55</xdr:row>
      <xdr:rowOff>101246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117773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19122</xdr:rowOff>
    </xdr:from>
    <xdr:to>
      <xdr:col>41</xdr:col>
      <xdr:colOff>101600</xdr:colOff>
      <xdr:row>57</xdr:row>
      <xdr:rowOff>120722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111849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73552</xdr:rowOff>
    </xdr:from>
    <xdr:to>
      <xdr:col>36</xdr:col>
      <xdr:colOff>165100</xdr:colOff>
      <xdr:row>58</xdr:row>
      <xdr:rowOff>3702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166279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91503</xdr:rowOff>
    </xdr:from>
    <xdr:to>
      <xdr:col>55</xdr:col>
      <xdr:colOff>0</xdr:colOff>
      <xdr:row>78</xdr:row>
      <xdr:rowOff>115140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64603"/>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97642</xdr:rowOff>
    </xdr:from>
    <xdr:to>
      <xdr:col>50</xdr:col>
      <xdr:colOff>114300</xdr:colOff>
      <xdr:row>78</xdr:row>
      <xdr:rowOff>115140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742"/>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97642</xdr:rowOff>
    </xdr:from>
    <xdr:to>
      <xdr:col>45</xdr:col>
      <xdr:colOff>177800</xdr:colOff>
      <xdr:row>78</xdr:row>
      <xdr:rowOff>140926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0742"/>
          <a:ext cx="889000" cy="4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140926</xdr:rowOff>
    </xdr:from>
    <xdr:to>
      <xdr:col>41</xdr:col>
      <xdr:colOff>50800</xdr:colOff>
      <xdr:row>78</xdr:row>
      <xdr:rowOff>141509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14026"/>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40703</xdr:rowOff>
    </xdr:from>
    <xdr:to>
      <xdr:col>55</xdr:col>
      <xdr:colOff>50800</xdr:colOff>
      <xdr:row>78</xdr:row>
      <xdr:rowOff>142303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127080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64340</xdr:rowOff>
    </xdr:from>
    <xdr:to>
      <xdr:col>50</xdr:col>
      <xdr:colOff>165100</xdr:colOff>
      <xdr:row>78</xdr:row>
      <xdr:rowOff>165940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157067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46842</xdr:rowOff>
    </xdr:from>
    <xdr:to>
      <xdr:col>46</xdr:col>
      <xdr:colOff>38100</xdr:colOff>
      <xdr:row>78</xdr:row>
      <xdr:rowOff>148442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139569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90126</xdr:rowOff>
    </xdr:from>
    <xdr:to>
      <xdr:col>41</xdr:col>
      <xdr:colOff>101600</xdr:colOff>
      <xdr:row>79</xdr:row>
      <xdr:rowOff>20276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11403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90709</xdr:rowOff>
    </xdr:from>
    <xdr:to>
      <xdr:col>36</xdr:col>
      <xdr:colOff>165100</xdr:colOff>
      <xdr:row>79</xdr:row>
      <xdr:rowOff>20859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118120</xdr:rowOff>
    </xdr:from>
    <xdr:to>
      <xdr:col>55</xdr:col>
      <xdr:colOff>0</xdr:colOff>
      <xdr:row>93</xdr:row>
      <xdr:rowOff>127059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062970"/>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127059</xdr:rowOff>
    </xdr:from>
    <xdr:to>
      <xdr:col>50</xdr:col>
      <xdr:colOff>114300</xdr:colOff>
      <xdr:row>94</xdr:row>
      <xdr:rowOff>3995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071909"/>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3995</xdr:rowOff>
    </xdr:from>
    <xdr:to>
      <xdr:col>45</xdr:col>
      <xdr:colOff>177800</xdr:colOff>
      <xdr:row>94</xdr:row>
      <xdr:rowOff>63294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20295"/>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130808</xdr:rowOff>
    </xdr:from>
    <xdr:to>
      <xdr:col>41</xdr:col>
      <xdr:colOff>50800</xdr:colOff>
      <xdr:row>94</xdr:row>
      <xdr:rowOff>63294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075658"/>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67320</xdr:rowOff>
    </xdr:from>
    <xdr:to>
      <xdr:col>55</xdr:col>
      <xdr:colOff>50800</xdr:colOff>
      <xdr:row>93</xdr:row>
      <xdr:rowOff>168920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90197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6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76259</xdr:rowOff>
    </xdr:from>
    <xdr:to>
      <xdr:col>50</xdr:col>
      <xdr:colOff>165100</xdr:colOff>
      <xdr:row>94</xdr:row>
      <xdr:rowOff>6409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22936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7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124645</xdr:rowOff>
    </xdr:from>
    <xdr:to>
      <xdr:col>46</xdr:col>
      <xdr:colOff>38100</xdr:colOff>
      <xdr:row>94</xdr:row>
      <xdr:rowOff>54795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0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71322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84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12494</xdr:rowOff>
    </xdr:from>
    <xdr:to>
      <xdr:col>41</xdr:col>
      <xdr:colOff>101600</xdr:colOff>
      <xdr:row>94</xdr:row>
      <xdr:rowOff>114094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1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130621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90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80008</xdr:rowOff>
    </xdr:from>
    <xdr:to>
      <xdr:col>36</xdr:col>
      <xdr:colOff>165100</xdr:colOff>
      <xdr:row>94</xdr:row>
      <xdr:rowOff>10158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0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26685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80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140500</xdr:rowOff>
    </xdr:from>
    <xdr:to>
      <xdr:col>85</xdr:col>
      <xdr:colOff>127000</xdr:colOff>
      <xdr:row>35</xdr:row>
      <xdr:rowOff>31321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69800"/>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109662</xdr:rowOff>
    </xdr:from>
    <xdr:to>
      <xdr:col>81</xdr:col>
      <xdr:colOff>50800</xdr:colOff>
      <xdr:row>35</xdr:row>
      <xdr:rowOff>31321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38962"/>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109662</xdr:rowOff>
    </xdr:from>
    <xdr:to>
      <xdr:col>76</xdr:col>
      <xdr:colOff>114300</xdr:colOff>
      <xdr:row>34</xdr:row>
      <xdr:rowOff>158811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3896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72789</xdr:rowOff>
    </xdr:from>
    <xdr:to>
      <xdr:col>71</xdr:col>
      <xdr:colOff>177800</xdr:colOff>
      <xdr:row>34</xdr:row>
      <xdr:rowOff>158811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02089"/>
          <a:ext cx="8890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89700</xdr:rowOff>
    </xdr:from>
    <xdr:to>
      <xdr:col>85</xdr:col>
      <xdr:colOff>177800</xdr:colOff>
      <xdr:row>35</xdr:row>
      <xdr:rowOff>19850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112577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151971</xdr:rowOff>
    </xdr:from>
    <xdr:to>
      <xdr:col>81</xdr:col>
      <xdr:colOff>101600</xdr:colOff>
      <xdr:row>35</xdr:row>
      <xdr:rowOff>82121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8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98648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58862</xdr:rowOff>
    </xdr:from>
    <xdr:to>
      <xdr:col>76</xdr:col>
      <xdr:colOff>165100</xdr:colOff>
      <xdr:row>34</xdr:row>
      <xdr:rowOff>160462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6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108011</xdr:rowOff>
    </xdr:from>
    <xdr:to>
      <xdr:col>72</xdr:col>
      <xdr:colOff>38100</xdr:colOff>
      <xdr:row>35</xdr:row>
      <xdr:rowOff>38161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54688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21989</xdr:rowOff>
    </xdr:from>
    <xdr:to>
      <xdr:col>67</xdr:col>
      <xdr:colOff>101600</xdr:colOff>
      <xdr:row>34</xdr:row>
      <xdr:rowOff>123589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140116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74625</xdr:rowOff>
    </xdr:from>
    <xdr:to>
      <xdr:col>85</xdr:col>
      <xdr:colOff>127000</xdr:colOff>
      <xdr:row>56</xdr:row>
      <xdr:rowOff>31289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32925"/>
          <a:ext cx="838200" cy="29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130741</xdr:rowOff>
    </xdr:from>
    <xdr:to>
      <xdr:col>81</xdr:col>
      <xdr:colOff>50800</xdr:colOff>
      <xdr:row>56</xdr:row>
      <xdr:rowOff>31289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60491"/>
          <a:ext cx="889000" cy="7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130741</xdr:rowOff>
    </xdr:from>
    <xdr:to>
      <xdr:col>76</xdr:col>
      <xdr:colOff>114300</xdr:colOff>
      <xdr:row>56</xdr:row>
      <xdr:rowOff>151979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60491"/>
          <a:ext cx="889000" cy="1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104529</xdr:rowOff>
    </xdr:from>
    <xdr:to>
      <xdr:col>71</xdr:col>
      <xdr:colOff>177800</xdr:colOff>
      <xdr:row>56</xdr:row>
      <xdr:rowOff>151979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34279"/>
          <a:ext cx="889000" cy="2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23825</xdr:rowOff>
    </xdr:from>
    <xdr:to>
      <xdr:col>85</xdr:col>
      <xdr:colOff>177800</xdr:colOff>
      <xdr:row>54</xdr:row>
      <xdr:rowOff>125425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46702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3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151939</xdr:rowOff>
    </xdr:from>
    <xdr:to>
      <xdr:col>81</xdr:col>
      <xdr:colOff>101600</xdr:colOff>
      <xdr:row>56</xdr:row>
      <xdr:rowOff>82089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98616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79941</xdr:rowOff>
    </xdr:from>
    <xdr:to>
      <xdr:col>76</xdr:col>
      <xdr:colOff>165100</xdr:colOff>
      <xdr:row>56</xdr:row>
      <xdr:rowOff>10091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26618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101179</xdr:rowOff>
    </xdr:from>
    <xdr:to>
      <xdr:col>72</xdr:col>
      <xdr:colOff>38100</xdr:colOff>
      <xdr:row>57</xdr:row>
      <xdr:rowOff>31329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22456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53729</xdr:rowOff>
    </xdr:from>
    <xdr:to>
      <xdr:col>67</xdr:col>
      <xdr:colOff>101600</xdr:colOff>
      <xdr:row>55</xdr:row>
      <xdr:rowOff>155329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2192</xdr:rowOff>
    </xdr:from>
    <xdr:to>
      <xdr:col>85</xdr:col>
      <xdr:colOff>127000</xdr:colOff>
      <xdr:row>78</xdr:row>
      <xdr:rowOff>117636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203842"/>
          <a:ext cx="838200" cy="2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113292</xdr:rowOff>
    </xdr:from>
    <xdr:to>
      <xdr:col>81</xdr:col>
      <xdr:colOff>50800</xdr:colOff>
      <xdr:row>78</xdr:row>
      <xdr:rowOff>117636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8639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158125</xdr:rowOff>
    </xdr:from>
    <xdr:to>
      <xdr:col>76</xdr:col>
      <xdr:colOff>114300</xdr:colOff>
      <xdr:row>78</xdr:row>
      <xdr:rowOff>113292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188325"/>
          <a:ext cx="889000" cy="29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54131</xdr:rowOff>
    </xdr:from>
    <xdr:to>
      <xdr:col>71</xdr:col>
      <xdr:colOff>177800</xdr:colOff>
      <xdr:row>76</xdr:row>
      <xdr:rowOff>158125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741431"/>
          <a:ext cx="889000" cy="4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122842</xdr:rowOff>
    </xdr:from>
    <xdr:to>
      <xdr:col>85</xdr:col>
      <xdr:colOff>177800</xdr:colOff>
      <xdr:row>77</xdr:row>
      <xdr:rowOff>52992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1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145719</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66836</xdr:rowOff>
    </xdr:from>
    <xdr:to>
      <xdr:col>81</xdr:col>
      <xdr:colOff>101600</xdr:colOff>
      <xdr:row>78</xdr:row>
      <xdr:rowOff>168436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159563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62492</xdr:rowOff>
    </xdr:from>
    <xdr:to>
      <xdr:col>76</xdr:col>
      <xdr:colOff>165100</xdr:colOff>
      <xdr:row>78</xdr:row>
      <xdr:rowOff>164092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155219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107325</xdr:rowOff>
    </xdr:from>
    <xdr:to>
      <xdr:col>72</xdr:col>
      <xdr:colOff>38100</xdr:colOff>
      <xdr:row>77</xdr:row>
      <xdr:rowOff>37475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54002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91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3331</xdr:rowOff>
    </xdr:from>
    <xdr:to>
      <xdr:col>67</xdr:col>
      <xdr:colOff>101600</xdr:colOff>
      <xdr:row>74</xdr:row>
      <xdr:rowOff>104931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6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121458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4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33085</xdr:rowOff>
    </xdr:from>
    <xdr:to>
      <xdr:col>85</xdr:col>
      <xdr:colOff>127000</xdr:colOff>
      <xdr:row>91</xdr:row>
      <xdr:rowOff>142922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463585"/>
          <a:ext cx="838200" cy="2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142922</xdr:rowOff>
    </xdr:from>
    <xdr:to>
      <xdr:col>81</xdr:col>
      <xdr:colOff>50800</xdr:colOff>
      <xdr:row>92</xdr:row>
      <xdr:rowOff>124372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744872"/>
          <a:ext cx="889000" cy="15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124372</xdr:rowOff>
    </xdr:from>
    <xdr:to>
      <xdr:col>76</xdr:col>
      <xdr:colOff>114300</xdr:colOff>
      <xdr:row>93</xdr:row>
      <xdr:rowOff>73471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897772"/>
          <a:ext cx="8890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73471</xdr:rowOff>
    </xdr:from>
    <xdr:to>
      <xdr:col>71</xdr:col>
      <xdr:colOff>177800</xdr:colOff>
      <xdr:row>93</xdr:row>
      <xdr:rowOff>162951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18321"/>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153735</xdr:rowOff>
    </xdr:from>
    <xdr:to>
      <xdr:col>85</xdr:col>
      <xdr:colOff>177800</xdr:colOff>
      <xdr:row>90</xdr:row>
      <xdr:rowOff>83885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4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106762</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6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92122</xdr:rowOff>
    </xdr:from>
    <xdr:to>
      <xdr:col>81</xdr:col>
      <xdr:colOff>101600</xdr:colOff>
      <xdr:row>92</xdr:row>
      <xdr:rowOff>22272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38799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46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73572</xdr:rowOff>
    </xdr:from>
    <xdr:to>
      <xdr:col>76</xdr:col>
      <xdr:colOff>165100</xdr:colOff>
      <xdr:row>93</xdr:row>
      <xdr:rowOff>3722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20249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62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22671</xdr:rowOff>
    </xdr:from>
    <xdr:to>
      <xdr:col>72</xdr:col>
      <xdr:colOff>38100</xdr:colOff>
      <xdr:row>93</xdr:row>
      <xdr:rowOff>124271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140798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7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112151</xdr:rowOff>
    </xdr:from>
    <xdr:to>
      <xdr:col>67</xdr:col>
      <xdr:colOff>101600</xdr:colOff>
      <xdr:row>94</xdr:row>
      <xdr:rowOff>42301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58828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8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・民生費が住民一人当たり</a:t>
          </a:r>
          <a:r>
            <a:rPr lang="en-US" altLang="ja-JP" sz="1100" b="0" i="0" baseline="0">
              <a:solidFill>
                <a:schemeClr val="dk1"/>
              </a:solidFill>
              <a:effectLst/>
              <a:latin typeface="+mn-lt"/>
              <a:ea typeface="+mn-ea"/>
              <a:cs typeface="+mn-cs"/>
            </a:rPr>
            <a:t>246,481</a:t>
          </a:r>
          <a:r>
            <a:rPr lang="ja-JP" altLang="ja-JP" sz="1100" b="0" i="0" baseline="0">
              <a:solidFill>
                <a:schemeClr val="dk1"/>
              </a:solidFill>
              <a:effectLst/>
              <a:latin typeface="+mn-lt"/>
              <a:ea typeface="+mn-ea"/>
              <a:cs typeface="+mn-cs"/>
            </a:rPr>
            <a:t>円となり、昨年度と比較して</a:t>
          </a:r>
          <a:r>
            <a:rPr lang="en-US" altLang="ja-JP" sz="1100" b="0" i="0" baseline="0">
              <a:solidFill>
                <a:schemeClr val="dk1"/>
              </a:solidFill>
              <a:effectLst/>
              <a:latin typeface="+mn-lt"/>
              <a:ea typeface="+mn-ea"/>
              <a:cs typeface="+mn-cs"/>
            </a:rPr>
            <a:t>18,773</a:t>
          </a:r>
          <a:r>
            <a:rPr lang="ja-JP" altLang="ja-JP" sz="1100" b="0" i="0" baseline="0">
              <a:solidFill>
                <a:schemeClr val="dk1"/>
              </a:solidFill>
              <a:effectLst/>
              <a:latin typeface="+mn-lt"/>
              <a:ea typeface="+mn-ea"/>
              <a:cs typeface="+mn-cs"/>
            </a:rPr>
            <a:t>円の増となった。主な要因は認定こども園・保育所等整備事業の増である。</a:t>
          </a:r>
          <a:endParaRPr lang="ja-JP" altLang="ja-JP" sz="1400">
            <a:effectLst/>
          </a:endParaRPr>
        </a:p>
        <a:p>
          <a:pPr rtl="0"/>
          <a:r>
            <a:rPr lang="ja-JP" altLang="ja-JP" sz="1100" b="0" i="0" baseline="0">
              <a:solidFill>
                <a:schemeClr val="dk1"/>
              </a:solidFill>
              <a:effectLst/>
              <a:latin typeface="+mn-lt"/>
              <a:ea typeface="+mn-ea"/>
              <a:cs typeface="+mn-cs"/>
            </a:rPr>
            <a:t>・衛生費が住民一人当たり</a:t>
          </a:r>
          <a:r>
            <a:rPr lang="en-US" altLang="ja-JP" sz="1100" b="0" i="0" baseline="0">
              <a:solidFill>
                <a:schemeClr val="dk1"/>
              </a:solidFill>
              <a:effectLst/>
              <a:latin typeface="+mn-lt"/>
              <a:ea typeface="+mn-ea"/>
              <a:cs typeface="+mn-cs"/>
            </a:rPr>
            <a:t>129,928</a:t>
          </a:r>
          <a:r>
            <a:rPr lang="ja-JP" altLang="ja-JP" sz="1100" b="0" i="0" baseline="0">
              <a:solidFill>
                <a:schemeClr val="dk1"/>
              </a:solidFill>
              <a:effectLst/>
              <a:latin typeface="+mn-lt"/>
              <a:ea typeface="+mn-ea"/>
              <a:cs typeface="+mn-cs"/>
            </a:rPr>
            <a:t>円となり、昨年度と比較して</a:t>
          </a:r>
          <a:r>
            <a:rPr lang="en-US" altLang="ja-JP" sz="1100" b="0" i="0" baseline="0">
              <a:solidFill>
                <a:schemeClr val="dk1"/>
              </a:solidFill>
              <a:effectLst/>
              <a:latin typeface="+mn-lt"/>
              <a:ea typeface="+mn-ea"/>
              <a:cs typeface="+mn-cs"/>
            </a:rPr>
            <a:t>7,254</a:t>
          </a:r>
          <a:r>
            <a:rPr lang="ja-JP" altLang="ja-JP" sz="1100" b="0" i="0" baseline="0">
              <a:solidFill>
                <a:schemeClr val="dk1"/>
              </a:solidFill>
              <a:effectLst/>
              <a:latin typeface="+mn-lt"/>
              <a:ea typeface="+mn-ea"/>
              <a:cs typeface="+mn-cs"/>
            </a:rPr>
            <a:t>円の増となった。主な要因は新型コロナウイルス感染症対策事業の増である。</a:t>
          </a:r>
          <a:endParaRPr lang="ja-JP" altLang="ja-JP" sz="1400">
            <a:effectLst/>
          </a:endParaRPr>
        </a:p>
        <a:p>
          <a:pPr rtl="0"/>
          <a:r>
            <a:rPr lang="ja-JP" altLang="ja-JP" sz="1100" b="0" i="0" baseline="0">
              <a:solidFill>
                <a:schemeClr val="dk1"/>
              </a:solidFill>
              <a:effectLst/>
              <a:latin typeface="+mn-lt"/>
              <a:ea typeface="+mn-ea"/>
              <a:cs typeface="+mn-cs"/>
            </a:rPr>
            <a:t>・農林水産業費が住民一人当たり</a:t>
          </a:r>
          <a:r>
            <a:rPr lang="en-US" altLang="ja-JP" sz="1100" b="0" i="0" baseline="0">
              <a:solidFill>
                <a:schemeClr val="dk1"/>
              </a:solidFill>
              <a:effectLst/>
              <a:latin typeface="+mn-lt"/>
              <a:ea typeface="+mn-ea"/>
              <a:cs typeface="+mn-cs"/>
            </a:rPr>
            <a:t>39,620</a:t>
          </a:r>
          <a:r>
            <a:rPr lang="ja-JP" altLang="ja-JP" sz="1100" b="0" i="0" baseline="0">
              <a:solidFill>
                <a:schemeClr val="dk1"/>
              </a:solidFill>
              <a:effectLst/>
              <a:latin typeface="+mn-lt"/>
              <a:ea typeface="+mn-ea"/>
              <a:cs typeface="+mn-cs"/>
            </a:rPr>
            <a:t>円となり、昨年度と比較して</a:t>
          </a:r>
          <a:r>
            <a:rPr lang="en-US" altLang="ja-JP" sz="1100" b="0" i="0" baseline="0">
              <a:solidFill>
                <a:schemeClr val="dk1"/>
              </a:solidFill>
              <a:effectLst/>
              <a:latin typeface="+mn-lt"/>
              <a:ea typeface="+mn-ea"/>
              <a:cs typeface="+mn-cs"/>
            </a:rPr>
            <a:t>74,245</a:t>
          </a:r>
          <a:r>
            <a:rPr lang="ja-JP" altLang="ja-JP" sz="1100" b="0" i="0" baseline="0">
              <a:solidFill>
                <a:schemeClr val="dk1"/>
              </a:solidFill>
              <a:effectLst/>
              <a:latin typeface="+mn-lt"/>
              <a:ea typeface="+mn-ea"/>
              <a:cs typeface="+mn-cs"/>
            </a:rPr>
            <a:t>円の減となった。主な要因は水産加工施設整備助成事業の減である。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・公債費が住民一人当たり</a:t>
          </a:r>
          <a:r>
            <a:rPr kumimoji="1" lang="en-US" altLang="ja-JP" sz="1100" b="0" i="0" baseline="0">
              <a:solidFill>
                <a:schemeClr val="dk1"/>
              </a:solidFill>
              <a:effectLst/>
              <a:latin typeface="+mn-lt"/>
              <a:ea typeface="+mn-ea"/>
              <a:cs typeface="+mn-cs"/>
            </a:rPr>
            <a:t>177,794</a:t>
          </a:r>
          <a:r>
            <a:rPr kumimoji="1" lang="ja-JP" altLang="ja-JP" sz="1100" b="0" i="0" baseline="0">
              <a:solidFill>
                <a:schemeClr val="dk1"/>
              </a:solidFill>
              <a:effectLst/>
              <a:latin typeface="+mn-lt"/>
              <a:ea typeface="+mn-ea"/>
              <a:cs typeface="+mn-cs"/>
            </a:rPr>
            <a:t>円となり、類似団体中最も高くなった。災害復旧や建設事業の増により平成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年度以降増加が続いている。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財政調整基金残高は、適切な財源の確保と歳出の精査により、決算剰余金を積立てるとともに，最低水準の取崩しに努めている。</a:t>
          </a:r>
          <a:endParaRPr lang="ja-JP" altLang="ja-JP" sz="1400">
            <a:effectLst/>
          </a:endParaRPr>
        </a:p>
        <a:p>
          <a:r>
            <a:rPr kumimoji="1" lang="ja-JP" altLang="ja-JP" sz="1100">
              <a:solidFill>
                <a:schemeClr val="dk1"/>
              </a:solidFill>
              <a:effectLst/>
              <a:latin typeface="+mn-lt"/>
              <a:ea typeface="+mn-ea"/>
              <a:cs typeface="+mn-cs"/>
            </a:rPr>
            <a:t> 実質収支比率、実質単年度収支比率は前年同程度で推移している。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連結実質赤字比率はすべての会計において黒字であるため比率なしとなっている。</a:t>
          </a:r>
          <a:endParaRPr lang="ja-JP" altLang="ja-JP" sz="1400">
            <a:effectLst/>
          </a:endParaRPr>
        </a:p>
        <a:p>
          <a:r>
            <a:rPr kumimoji="1" lang="ja-JP" altLang="ja-JP" sz="1100">
              <a:solidFill>
                <a:schemeClr val="dk1"/>
              </a:solidFill>
              <a:effectLst/>
              <a:latin typeface="+mn-lt"/>
              <a:ea typeface="+mn-ea"/>
              <a:cs typeface="+mn-cs"/>
            </a:rPr>
            <a:t>一般会計の実質収支は普通交付税の再算定により増となった。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40625" style="180" customWidth="1"/>
    <col min="12" max="12" width="2.28515625" style="180" customWidth="1"/>
    <col min="13" max="17" width="2.42578125" style="180" customWidth="1"/>
    <col min="18" max="119" width="2.140625" style="180" customWidth="1"/>
    <col min="120" max="16384" width="0" style="180" hidden="1"/>
  </cols>
  <sheetData>
    <row r="1" spans="1:119" ht="33" customHeight="1">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81</v>
      </c>
      <c r="C2" s="182"/>
      <c r="D2" s="183"/>
    </row>
    <row r="3" spans="1:119" ht="18.75" customHeight="1" thickBot="1">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91</v>
      </c>
      <c r="AZ4" s="412"/>
      <c r="BA4" s="412"/>
      <c r="BB4" s="412"/>
      <c r="BC4" s="412"/>
      <c r="BD4" s="412"/>
      <c r="BE4" s="412"/>
      <c r="BF4" s="412"/>
      <c r="BG4" s="412"/>
      <c r="BH4" s="412"/>
      <c r="BI4" s="412"/>
      <c r="BJ4" s="412"/>
      <c r="BK4" s="412"/>
      <c r="BL4" s="412"/>
      <c r="BM4" s="413"/>
      <c r="BN4" s="414">
        <v>13137372</v>
      </c>
      <c r="BO4" s="415"/>
      <c r="BP4" s="415"/>
      <c r="BQ4" s="415"/>
      <c r="BR4" s="415"/>
      <c r="BS4" s="415"/>
      <c r="BT4" s="415"/>
      <c r="BU4" s="416"/>
      <c r="BV4" s="414">
        <v>12959210</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5</v>
      </c>
      <c r="CU4" s="589"/>
      <c r="CV4" s="589"/>
      <c r="CW4" s="589"/>
      <c r="CX4" s="589"/>
      <c r="CY4" s="589"/>
      <c r="CZ4" s="589"/>
      <c r="DA4" s="590"/>
      <c r="DB4" s="588">
        <v>4.5</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93</v>
      </c>
      <c r="AN5" s="393"/>
      <c r="AO5" s="393"/>
      <c r="AP5" s="393"/>
      <c r="AQ5" s="393"/>
      <c r="AR5" s="393"/>
      <c r="AS5" s="393"/>
      <c r="AT5" s="394"/>
      <c r="AU5" s="466" t="s">
        <v>94</v>
      </c>
      <c r="AV5" s="467"/>
      <c r="AW5" s="467"/>
      <c r="AX5" s="467"/>
      <c r="AY5" s="399" t="s">
        <v>95</v>
      </c>
      <c r="AZ5" s="400"/>
      <c r="BA5" s="400"/>
      <c r="BB5" s="400"/>
      <c r="BC5" s="400"/>
      <c r="BD5" s="400"/>
      <c r="BE5" s="400"/>
      <c r="BF5" s="400"/>
      <c r="BG5" s="400"/>
      <c r="BH5" s="400"/>
      <c r="BI5" s="400"/>
      <c r="BJ5" s="400"/>
      <c r="BK5" s="400"/>
      <c r="BL5" s="400"/>
      <c r="BM5" s="401"/>
      <c r="BN5" s="419">
        <v>12768855</v>
      </c>
      <c r="BO5" s="420"/>
      <c r="BP5" s="420"/>
      <c r="BQ5" s="420"/>
      <c r="BR5" s="420"/>
      <c r="BS5" s="420"/>
      <c r="BT5" s="420"/>
      <c r="BU5" s="421"/>
      <c r="BV5" s="419">
        <v>12223745</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98.6</v>
      </c>
      <c r="CU5" s="390"/>
      <c r="CV5" s="390"/>
      <c r="CW5" s="390"/>
      <c r="CX5" s="390"/>
      <c r="CY5" s="390"/>
      <c r="CZ5" s="390"/>
      <c r="DA5" s="391"/>
      <c r="DB5" s="389">
        <v>95</v>
      </c>
      <c r="DC5" s="390"/>
      <c r="DD5" s="390"/>
      <c r="DE5" s="390"/>
      <c r="DF5" s="390"/>
      <c r="DG5" s="390"/>
      <c r="DH5" s="390"/>
      <c r="DI5" s="391"/>
    </row>
    <row r="6" spans="1:119" ht="18.75" customHeight="1">
      <c r="A6" s="181"/>
      <c r="B6" s="565" t="s">
        <v>97</v>
      </c>
      <c r="C6" s="443"/>
      <c r="D6" s="443"/>
      <c r="E6" s="566"/>
      <c r="F6" s="566"/>
      <c r="G6" s="566"/>
      <c r="H6" s="566"/>
      <c r="I6" s="566"/>
      <c r="J6" s="566"/>
      <c r="K6" s="566"/>
      <c r="L6" s="566" t="s">
        <v>98</v>
      </c>
      <c r="M6" s="566"/>
      <c r="N6" s="566"/>
      <c r="O6" s="566"/>
      <c r="P6" s="566"/>
      <c r="Q6" s="566"/>
      <c r="R6" s="441"/>
      <c r="S6" s="441"/>
      <c r="T6" s="441"/>
      <c r="U6" s="441"/>
      <c r="V6" s="572"/>
      <c r="W6" s="500" t="s">
        <v>99</v>
      </c>
      <c r="X6" s="442"/>
      <c r="Y6" s="442"/>
      <c r="Z6" s="442"/>
      <c r="AA6" s="442"/>
      <c r="AB6" s="443"/>
      <c r="AC6" s="577" t="s">
        <v>100</v>
      </c>
      <c r="AD6" s="578"/>
      <c r="AE6" s="578"/>
      <c r="AF6" s="578"/>
      <c r="AG6" s="578"/>
      <c r="AH6" s="578"/>
      <c r="AI6" s="578"/>
      <c r="AJ6" s="578"/>
      <c r="AK6" s="578"/>
      <c r="AL6" s="579"/>
      <c r="AM6" s="478" t="s">
        <v>101</v>
      </c>
      <c r="AN6" s="393"/>
      <c r="AO6" s="393"/>
      <c r="AP6" s="393"/>
      <c r="AQ6" s="393"/>
      <c r="AR6" s="393"/>
      <c r="AS6" s="393"/>
      <c r="AT6" s="394"/>
      <c r="AU6" s="466" t="s">
        <v>94</v>
      </c>
      <c r="AV6" s="467"/>
      <c r="AW6" s="467"/>
      <c r="AX6" s="467"/>
      <c r="AY6" s="399" t="s">
        <v>102</v>
      </c>
      <c r="AZ6" s="400"/>
      <c r="BA6" s="400"/>
      <c r="BB6" s="400"/>
      <c r="BC6" s="400"/>
      <c r="BD6" s="400"/>
      <c r="BE6" s="400"/>
      <c r="BF6" s="400"/>
      <c r="BG6" s="400"/>
      <c r="BH6" s="400"/>
      <c r="BI6" s="400"/>
      <c r="BJ6" s="400"/>
      <c r="BK6" s="400"/>
      <c r="BL6" s="400"/>
      <c r="BM6" s="401"/>
      <c r="BN6" s="419">
        <v>368517</v>
      </c>
      <c r="BO6" s="420"/>
      <c r="BP6" s="420"/>
      <c r="BQ6" s="420"/>
      <c r="BR6" s="420"/>
      <c r="BS6" s="420"/>
      <c r="BT6" s="420"/>
      <c r="BU6" s="421"/>
      <c r="BV6" s="419">
        <v>735465</v>
      </c>
      <c r="BW6" s="420"/>
      <c r="BX6" s="420"/>
      <c r="BY6" s="420"/>
      <c r="BZ6" s="420"/>
      <c r="CA6" s="420"/>
      <c r="CB6" s="420"/>
      <c r="CC6" s="421"/>
      <c r="CD6" s="428" t="s">
        <v>103</v>
      </c>
      <c r="CE6" s="373"/>
      <c r="CF6" s="373"/>
      <c r="CG6" s="373"/>
      <c r="CH6" s="373"/>
      <c r="CI6" s="373"/>
      <c r="CJ6" s="373"/>
      <c r="CK6" s="373"/>
      <c r="CL6" s="373"/>
      <c r="CM6" s="373"/>
      <c r="CN6" s="373"/>
      <c r="CO6" s="373"/>
      <c r="CP6" s="373"/>
      <c r="CQ6" s="373"/>
      <c r="CR6" s="373"/>
      <c r="CS6" s="429"/>
      <c r="CT6" s="562">
        <v>99.6</v>
      </c>
      <c r="CU6" s="563"/>
      <c r="CV6" s="563"/>
      <c r="CW6" s="563"/>
      <c r="CX6" s="563"/>
      <c r="CY6" s="563"/>
      <c r="CZ6" s="563"/>
      <c r="DA6" s="564"/>
      <c r="DB6" s="562">
        <v>98.5</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104</v>
      </c>
      <c r="AN7" s="393"/>
      <c r="AO7" s="393"/>
      <c r="AP7" s="393"/>
      <c r="AQ7" s="393"/>
      <c r="AR7" s="393"/>
      <c r="AS7" s="393"/>
      <c r="AT7" s="394"/>
      <c r="AU7" s="466" t="s">
        <v>105</v>
      </c>
      <c r="AV7" s="467"/>
      <c r="AW7" s="467"/>
      <c r="AX7" s="467"/>
      <c r="AY7" s="399" t="s">
        <v>106</v>
      </c>
      <c r="AZ7" s="400"/>
      <c r="BA7" s="400"/>
      <c r="BB7" s="400"/>
      <c r="BC7" s="400"/>
      <c r="BD7" s="400"/>
      <c r="BE7" s="400"/>
      <c r="BF7" s="400"/>
      <c r="BG7" s="400"/>
      <c r="BH7" s="400"/>
      <c r="BI7" s="400"/>
      <c r="BJ7" s="400"/>
      <c r="BK7" s="400"/>
      <c r="BL7" s="400"/>
      <c r="BM7" s="401"/>
      <c r="BN7" s="419">
        <v>21596</v>
      </c>
      <c r="BO7" s="420"/>
      <c r="BP7" s="420"/>
      <c r="BQ7" s="420"/>
      <c r="BR7" s="420"/>
      <c r="BS7" s="420"/>
      <c r="BT7" s="420"/>
      <c r="BU7" s="421"/>
      <c r="BV7" s="419">
        <v>418392</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6956262</v>
      </c>
      <c r="CU7" s="420"/>
      <c r="CV7" s="420"/>
      <c r="CW7" s="420"/>
      <c r="CX7" s="420"/>
      <c r="CY7" s="420"/>
      <c r="CZ7" s="420"/>
      <c r="DA7" s="421"/>
      <c r="DB7" s="419">
        <v>7024274</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94</v>
      </c>
      <c r="AV8" s="467"/>
      <c r="AW8" s="467"/>
      <c r="AX8" s="467"/>
      <c r="AY8" s="399" t="s">
        <v>109</v>
      </c>
      <c r="AZ8" s="400"/>
      <c r="BA8" s="400"/>
      <c r="BB8" s="400"/>
      <c r="BC8" s="400"/>
      <c r="BD8" s="400"/>
      <c r="BE8" s="400"/>
      <c r="BF8" s="400"/>
      <c r="BG8" s="400"/>
      <c r="BH8" s="400"/>
      <c r="BI8" s="400"/>
      <c r="BJ8" s="400"/>
      <c r="BK8" s="400"/>
      <c r="BL8" s="400"/>
      <c r="BM8" s="401"/>
      <c r="BN8" s="419">
        <v>346921</v>
      </c>
      <c r="BO8" s="420"/>
      <c r="BP8" s="420"/>
      <c r="BQ8" s="420"/>
      <c r="BR8" s="420"/>
      <c r="BS8" s="420"/>
      <c r="BT8" s="420"/>
      <c r="BU8" s="421"/>
      <c r="BV8" s="419">
        <v>317073</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2">
        <v>0.25</v>
      </c>
      <c r="CU8" s="523"/>
      <c r="CV8" s="523"/>
      <c r="CW8" s="523"/>
      <c r="CX8" s="523"/>
      <c r="CY8" s="523"/>
      <c r="CZ8" s="523"/>
      <c r="DA8" s="524"/>
      <c r="DB8" s="522">
        <v>0.26</v>
      </c>
      <c r="DC8" s="523"/>
      <c r="DD8" s="523"/>
      <c r="DE8" s="523"/>
      <c r="DF8" s="523"/>
      <c r="DG8" s="523"/>
      <c r="DH8" s="523"/>
      <c r="DI8" s="524"/>
    </row>
    <row r="9" spans="1:119" ht="18.75" customHeight="1" thickBot="1">
      <c r="A9" s="181"/>
      <c r="B9" s="551" t="s">
        <v>111</v>
      </c>
      <c r="C9" s="552"/>
      <c r="D9" s="552"/>
      <c r="E9" s="552"/>
      <c r="F9" s="552"/>
      <c r="G9" s="552"/>
      <c r="H9" s="552"/>
      <c r="I9" s="552"/>
      <c r="J9" s="552"/>
      <c r="K9" s="472"/>
      <c r="L9" s="553" t="s">
        <v>112</v>
      </c>
      <c r="M9" s="554"/>
      <c r="N9" s="554"/>
      <c r="O9" s="554"/>
      <c r="P9" s="554"/>
      <c r="Q9" s="555"/>
      <c r="R9" s="556">
        <v>11279</v>
      </c>
      <c r="S9" s="557"/>
      <c r="T9" s="557"/>
      <c r="U9" s="557"/>
      <c r="V9" s="558"/>
      <c r="W9" s="488" t="s">
        <v>113</v>
      </c>
      <c r="X9" s="489"/>
      <c r="Y9" s="489"/>
      <c r="Z9" s="489"/>
      <c r="AA9" s="489"/>
      <c r="AB9" s="489"/>
      <c r="AC9" s="489"/>
      <c r="AD9" s="489"/>
      <c r="AE9" s="489"/>
      <c r="AF9" s="489"/>
      <c r="AG9" s="489"/>
      <c r="AH9" s="489"/>
      <c r="AI9" s="489"/>
      <c r="AJ9" s="489"/>
      <c r="AK9" s="489"/>
      <c r="AL9" s="559"/>
      <c r="AM9" s="478" t="s">
        <v>114</v>
      </c>
      <c r="AN9" s="393"/>
      <c r="AO9" s="393"/>
      <c r="AP9" s="393"/>
      <c r="AQ9" s="393"/>
      <c r="AR9" s="393"/>
      <c r="AS9" s="393"/>
      <c r="AT9" s="394"/>
      <c r="AU9" s="466" t="s">
        <v>94</v>
      </c>
      <c r="AV9" s="467"/>
      <c r="AW9" s="467"/>
      <c r="AX9" s="467"/>
      <c r="AY9" s="399" t="s">
        <v>115</v>
      </c>
      <c r="AZ9" s="400"/>
      <c r="BA9" s="400"/>
      <c r="BB9" s="400"/>
      <c r="BC9" s="400"/>
      <c r="BD9" s="400"/>
      <c r="BE9" s="400"/>
      <c r="BF9" s="400"/>
      <c r="BG9" s="400"/>
      <c r="BH9" s="400"/>
      <c r="BI9" s="400"/>
      <c r="BJ9" s="400"/>
      <c r="BK9" s="400"/>
      <c r="BL9" s="400"/>
      <c r="BM9" s="401"/>
      <c r="BN9" s="419">
        <v>29848</v>
      </c>
      <c r="BO9" s="420"/>
      <c r="BP9" s="420"/>
      <c r="BQ9" s="420"/>
      <c r="BR9" s="420"/>
      <c r="BS9" s="420"/>
      <c r="BT9" s="420"/>
      <c r="BU9" s="421"/>
      <c r="BV9" s="419">
        <v>122111</v>
      </c>
      <c r="BW9" s="420"/>
      <c r="BX9" s="420"/>
      <c r="BY9" s="420"/>
      <c r="BZ9" s="420"/>
      <c r="CA9" s="420"/>
      <c r="CB9" s="420"/>
      <c r="CC9" s="421"/>
      <c r="CD9" s="428" t="s">
        <v>116</v>
      </c>
      <c r="CE9" s="373"/>
      <c r="CF9" s="373"/>
      <c r="CG9" s="373"/>
      <c r="CH9" s="373"/>
      <c r="CI9" s="373"/>
      <c r="CJ9" s="373"/>
      <c r="CK9" s="373"/>
      <c r="CL9" s="373"/>
      <c r="CM9" s="373"/>
      <c r="CN9" s="373"/>
      <c r="CO9" s="373"/>
      <c r="CP9" s="373"/>
      <c r="CQ9" s="373"/>
      <c r="CR9" s="373"/>
      <c r="CS9" s="429"/>
      <c r="CT9" s="389">
        <v>20.2</v>
      </c>
      <c r="CU9" s="390"/>
      <c r="CV9" s="390"/>
      <c r="CW9" s="390"/>
      <c r="CX9" s="390"/>
      <c r="CY9" s="390"/>
      <c r="CZ9" s="390"/>
      <c r="DA9" s="391"/>
      <c r="DB9" s="389">
        <v>17.600000000000001</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117</v>
      </c>
      <c r="M10" s="393"/>
      <c r="N10" s="393"/>
      <c r="O10" s="393"/>
      <c r="P10" s="393"/>
      <c r="Q10" s="394"/>
      <c r="R10" s="395">
        <v>12378</v>
      </c>
      <c r="S10" s="396"/>
      <c r="T10" s="396"/>
      <c r="U10" s="396"/>
      <c r="V10" s="398"/>
      <c r="W10" s="560"/>
      <c r="X10" s="370"/>
      <c r="Y10" s="370"/>
      <c r="Z10" s="370"/>
      <c r="AA10" s="370"/>
      <c r="AB10" s="370"/>
      <c r="AC10" s="370"/>
      <c r="AD10" s="370"/>
      <c r="AE10" s="370"/>
      <c r="AF10" s="370"/>
      <c r="AG10" s="370"/>
      <c r="AH10" s="370"/>
      <c r="AI10" s="370"/>
      <c r="AJ10" s="370"/>
      <c r="AK10" s="370"/>
      <c r="AL10" s="561"/>
      <c r="AM10" s="478" t="s">
        <v>118</v>
      </c>
      <c r="AN10" s="393"/>
      <c r="AO10" s="393"/>
      <c r="AP10" s="393"/>
      <c r="AQ10" s="393"/>
      <c r="AR10" s="393"/>
      <c r="AS10" s="393"/>
      <c r="AT10" s="394"/>
      <c r="AU10" s="466" t="s">
        <v>119</v>
      </c>
      <c r="AV10" s="467"/>
      <c r="AW10" s="467"/>
      <c r="AX10" s="467"/>
      <c r="AY10" s="399" t="s">
        <v>120</v>
      </c>
      <c r="AZ10" s="400"/>
      <c r="BA10" s="400"/>
      <c r="BB10" s="400"/>
      <c r="BC10" s="400"/>
      <c r="BD10" s="400"/>
      <c r="BE10" s="400"/>
      <c r="BF10" s="400"/>
      <c r="BG10" s="400"/>
      <c r="BH10" s="400"/>
      <c r="BI10" s="400"/>
      <c r="BJ10" s="400"/>
      <c r="BK10" s="400"/>
      <c r="BL10" s="400"/>
      <c r="BM10" s="401"/>
      <c r="BN10" s="419">
        <v>158966</v>
      </c>
      <c r="BO10" s="420"/>
      <c r="BP10" s="420"/>
      <c r="BQ10" s="420"/>
      <c r="BR10" s="420"/>
      <c r="BS10" s="420"/>
      <c r="BT10" s="420"/>
      <c r="BU10" s="421"/>
      <c r="BV10" s="419">
        <v>97885</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8" t="s">
        <v>124</v>
      </c>
      <c r="AN11" s="393"/>
      <c r="AO11" s="393"/>
      <c r="AP11" s="393"/>
      <c r="AQ11" s="393"/>
      <c r="AR11" s="393"/>
      <c r="AS11" s="393"/>
      <c r="AT11" s="394"/>
      <c r="AU11" s="466" t="s">
        <v>125</v>
      </c>
      <c r="AV11" s="467"/>
      <c r="AW11" s="467"/>
      <c r="AX11" s="467"/>
      <c r="AY11" s="399" t="s">
        <v>126</v>
      </c>
      <c r="AZ11" s="400"/>
      <c r="BA11" s="400"/>
      <c r="BB11" s="400"/>
      <c r="BC11" s="400"/>
      <c r="BD11" s="400"/>
      <c r="BE11" s="400"/>
      <c r="BF11" s="400"/>
      <c r="BG11" s="400"/>
      <c r="BH11" s="400"/>
      <c r="BI11" s="400"/>
      <c r="BJ11" s="400"/>
      <c r="BK11" s="400"/>
      <c r="BL11" s="400"/>
      <c r="BM11" s="401"/>
      <c r="BN11" s="419">
        <v>174358</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11315</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218016</v>
      </c>
      <c r="BO12" s="420"/>
      <c r="BP12" s="420"/>
      <c r="BQ12" s="420"/>
      <c r="BR12" s="420"/>
      <c r="BS12" s="420"/>
      <c r="BT12" s="420"/>
      <c r="BU12" s="421"/>
      <c r="BV12" s="419">
        <v>890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140</v>
      </c>
      <c r="N13" s="510"/>
      <c r="O13" s="510"/>
      <c r="P13" s="510"/>
      <c r="Q13" s="511"/>
      <c r="R13" s="512">
        <v>10904</v>
      </c>
      <c r="S13" s="513"/>
      <c r="T13" s="513"/>
      <c r="U13" s="513"/>
      <c r="V13" s="514"/>
      <c r="W13" s="500" t="s">
        <v>141</v>
      </c>
      <c r="X13" s="442"/>
      <c r="Y13" s="442"/>
      <c r="Z13" s="442"/>
      <c r="AA13" s="442"/>
      <c r="AB13" s="443"/>
      <c r="AC13" s="395">
        <v>2044</v>
      </c>
      <c r="AD13" s="396"/>
      <c r="AE13" s="396"/>
      <c r="AF13" s="396"/>
      <c r="AG13" s="397"/>
      <c r="AH13" s="395">
        <v>1960</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145156</v>
      </c>
      <c r="BO13" s="420"/>
      <c r="BP13" s="420"/>
      <c r="BQ13" s="420"/>
      <c r="BR13" s="420"/>
      <c r="BS13" s="420"/>
      <c r="BT13" s="420"/>
      <c r="BU13" s="421"/>
      <c r="BV13" s="419">
        <v>219106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13.8</v>
      </c>
      <c r="CU13" s="390"/>
      <c r="CV13" s="390"/>
      <c r="CW13" s="390"/>
      <c r="CX13" s="390"/>
      <c r="CY13" s="390"/>
      <c r="CZ13" s="390"/>
      <c r="DA13" s="391"/>
      <c r="DB13" s="389">
        <v>12.3</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146</v>
      </c>
      <c r="M14" s="546"/>
      <c r="N14" s="546"/>
      <c r="O14" s="546"/>
      <c r="P14" s="546"/>
      <c r="Q14" s="547"/>
      <c r="R14" s="512">
        <v>11445</v>
      </c>
      <c r="S14" s="513"/>
      <c r="T14" s="513"/>
      <c r="U14" s="513"/>
      <c r="V14" s="514"/>
      <c r="W14" s="515"/>
      <c r="X14" s="445"/>
      <c r="Y14" s="445"/>
      <c r="Z14" s="445"/>
      <c r="AA14" s="445"/>
      <c r="AB14" s="446"/>
      <c r="AC14" s="505">
        <v>33.1</v>
      </c>
      <c r="AD14" s="506"/>
      <c r="AE14" s="506"/>
      <c r="AF14" s="506"/>
      <c r="AG14" s="507"/>
      <c r="AH14" s="505">
        <v>29.8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51.7</v>
      </c>
      <c r="CU14" s="517"/>
      <c r="CV14" s="517"/>
      <c r="CW14" s="517"/>
      <c r="CX14" s="517"/>
      <c r="CY14" s="517"/>
      <c r="CZ14" s="517"/>
      <c r="DA14" s="518"/>
      <c r="DB14" s="516">
        <v>58.7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148</v>
      </c>
      <c r="N15" s="510"/>
      <c r="O15" s="510"/>
      <c r="P15" s="510"/>
      <c r="Q15" s="511"/>
      <c r="R15" s="512">
        <v>11137</v>
      </c>
      <c r="S15" s="513"/>
      <c r="T15" s="513"/>
      <c r="U15" s="513"/>
      <c r="V15" s="514"/>
      <c r="W15" s="500" t="s">
        <v>149</v>
      </c>
      <c r="X15" s="442"/>
      <c r="Y15" s="442"/>
      <c r="Z15" s="442"/>
      <c r="AA15" s="442"/>
      <c r="AB15" s="443"/>
      <c r="AC15" s="395">
        <v>734</v>
      </c>
      <c r="AD15" s="396"/>
      <c r="AE15" s="396"/>
      <c r="AF15" s="396"/>
      <c r="AG15" s="397"/>
      <c r="AH15" s="395">
        <v>870</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1603138</v>
      </c>
      <c r="BO15" s="415"/>
      <c r="BP15" s="415"/>
      <c r="BQ15" s="415"/>
      <c r="BR15" s="415"/>
      <c r="BS15" s="415"/>
      <c r="BT15" s="415"/>
      <c r="BU15" s="416"/>
      <c r="BV15" s="414">
        <v>1554393</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11.9</v>
      </c>
      <c r="AD16" s="506"/>
      <c r="AE16" s="506"/>
      <c r="AF16" s="506"/>
      <c r="AG16" s="507"/>
      <c r="AH16" s="505">
        <v>13.2</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6475369</v>
      </c>
      <c r="BO16" s="420"/>
      <c r="BP16" s="420"/>
      <c r="BQ16" s="420"/>
      <c r="BR16" s="420"/>
      <c r="BS16" s="420"/>
      <c r="BT16" s="420"/>
      <c r="BU16" s="421"/>
      <c r="BV16" s="419">
        <v>6385383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3396</v>
      </c>
      <c r="AD17" s="396"/>
      <c r="AE17" s="396"/>
      <c r="AF17" s="396"/>
      <c r="AG17" s="397"/>
      <c r="AH17" s="395">
        <v>3749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2011123</v>
      </c>
      <c r="BO17" s="420"/>
      <c r="BP17" s="420"/>
      <c r="BQ17" s="420"/>
      <c r="BR17" s="420"/>
      <c r="BS17" s="420"/>
      <c r="BT17" s="420"/>
      <c r="BU17" s="421"/>
      <c r="BV17" s="419">
        <v>1939403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159</v>
      </c>
      <c r="C18" s="472"/>
      <c r="D18" s="472"/>
      <c r="E18" s="473"/>
      <c r="F18" s="473"/>
      <c r="G18" s="473"/>
      <c r="H18" s="473"/>
      <c r="I18" s="473"/>
      <c r="J18" s="473"/>
      <c r="K18" s="473"/>
      <c r="L18" s="474">
        <v>992.07</v>
      </c>
      <c r="M18" s="474"/>
      <c r="N18" s="474"/>
      <c r="O18" s="474"/>
      <c r="P18" s="474"/>
      <c r="Q18" s="474"/>
      <c r="R18" s="475"/>
      <c r="S18" s="475"/>
      <c r="T18" s="475"/>
      <c r="U18" s="475"/>
      <c r="V18" s="476"/>
      <c r="W18" s="490"/>
      <c r="X18" s="491"/>
      <c r="Y18" s="491"/>
      <c r="Z18" s="491"/>
      <c r="AA18" s="491"/>
      <c r="AB18" s="501"/>
      <c r="AC18" s="383">
        <v>55</v>
      </c>
      <c r="AD18" s="384"/>
      <c r="AE18" s="384"/>
      <c r="AF18" s="384"/>
      <c r="AG18" s="477"/>
      <c r="AH18" s="383">
        <v>57</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6969964</v>
      </c>
      <c r="BO18" s="420"/>
      <c r="BP18" s="420"/>
      <c r="BQ18" s="420"/>
      <c r="BR18" s="420"/>
      <c r="BS18" s="420"/>
      <c r="BT18" s="420"/>
      <c r="BU18" s="421"/>
      <c r="BV18" s="419">
        <v>6819195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161</v>
      </c>
      <c r="C19" s="472"/>
      <c r="D19" s="472"/>
      <c r="E19" s="473"/>
      <c r="F19" s="473"/>
      <c r="G19" s="473"/>
      <c r="H19" s="473"/>
      <c r="I19" s="473"/>
      <c r="J19" s="473"/>
      <c r="K19" s="473"/>
      <c r="L19" s="479">
        <v>11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9198031</v>
      </c>
      <c r="BO19" s="420"/>
      <c r="BP19" s="420"/>
      <c r="BQ19" s="420"/>
      <c r="BR19" s="420"/>
      <c r="BS19" s="420"/>
      <c r="BT19" s="420"/>
      <c r="BU19" s="421"/>
      <c r="BV19" s="419">
        <v>8874340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163</v>
      </c>
      <c r="C20" s="472"/>
      <c r="D20" s="472"/>
      <c r="E20" s="473"/>
      <c r="F20" s="473"/>
      <c r="G20" s="473"/>
      <c r="H20" s="473"/>
      <c r="I20" s="473"/>
      <c r="J20" s="473"/>
      <c r="K20" s="473"/>
      <c r="L20" s="479">
        <v>5552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12497594</v>
      </c>
      <c r="BO22" s="415"/>
      <c r="BP22" s="415"/>
      <c r="BQ22" s="415"/>
      <c r="BR22" s="415"/>
      <c r="BS22" s="415"/>
      <c r="BT22" s="415"/>
      <c r="BU22" s="416"/>
      <c r="BV22" s="414">
        <v>13365857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9326713</v>
      </c>
      <c r="BO23" s="420"/>
      <c r="BP23" s="420"/>
      <c r="BQ23" s="420"/>
      <c r="BR23" s="420"/>
      <c r="BS23" s="420"/>
      <c r="BT23" s="420"/>
      <c r="BU23" s="421"/>
      <c r="BV23" s="419">
        <v>9851483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173</v>
      </c>
      <c r="F24" s="393"/>
      <c r="G24" s="393"/>
      <c r="H24" s="393"/>
      <c r="I24" s="393"/>
      <c r="J24" s="393"/>
      <c r="K24" s="394"/>
      <c r="L24" s="395">
        <v>1</v>
      </c>
      <c r="M24" s="396"/>
      <c r="N24" s="396"/>
      <c r="O24" s="396"/>
      <c r="P24" s="397"/>
      <c r="Q24" s="395">
        <v>7200</v>
      </c>
      <c r="R24" s="396"/>
      <c r="S24" s="396"/>
      <c r="T24" s="396"/>
      <c r="U24" s="396"/>
      <c r="V24" s="397"/>
      <c r="W24" s="454"/>
      <c r="X24" s="436"/>
      <c r="Y24" s="437"/>
      <c r="Z24" s="392" t="s">
        <v>174</v>
      </c>
      <c r="AA24" s="393"/>
      <c r="AB24" s="393"/>
      <c r="AC24" s="393"/>
      <c r="AD24" s="393"/>
      <c r="AE24" s="393"/>
      <c r="AF24" s="393"/>
      <c r="AG24" s="394"/>
      <c r="AH24" s="395">
        <v>178</v>
      </c>
      <c r="AI24" s="396"/>
      <c r="AJ24" s="396"/>
      <c r="AK24" s="396"/>
      <c r="AL24" s="397"/>
      <c r="AM24" s="395">
        <v>535246</v>
      </c>
      <c r="AN24" s="396"/>
      <c r="AO24" s="396"/>
      <c r="AP24" s="396"/>
      <c r="AQ24" s="396"/>
      <c r="AR24" s="397"/>
      <c r="AS24" s="395">
        <v>3007</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9236482</v>
      </c>
      <c r="BO24" s="420"/>
      <c r="BP24" s="420"/>
      <c r="BQ24" s="420"/>
      <c r="BR24" s="420"/>
      <c r="BS24" s="420"/>
      <c r="BT24" s="420"/>
      <c r="BU24" s="421"/>
      <c r="BV24" s="419">
        <v>9691593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176</v>
      </c>
      <c r="F25" s="393"/>
      <c r="G25" s="393"/>
      <c r="H25" s="393"/>
      <c r="I25" s="393"/>
      <c r="J25" s="393"/>
      <c r="K25" s="394"/>
      <c r="L25" s="395">
        <v>1</v>
      </c>
      <c r="M25" s="396"/>
      <c r="N25" s="396"/>
      <c r="O25" s="396"/>
      <c r="P25" s="397"/>
      <c r="Q25" s="395">
        <v>5900</v>
      </c>
      <c r="R25" s="396"/>
      <c r="S25" s="396"/>
      <c r="T25" s="396"/>
      <c r="U25" s="396"/>
      <c r="V25" s="397"/>
      <c r="W25" s="454"/>
      <c r="X25" s="436"/>
      <c r="Y25" s="437"/>
      <c r="Z25" s="392" t="s">
        <v>177</v>
      </c>
      <c r="AA25" s="393"/>
      <c r="AB25" s="393"/>
      <c r="AC25" s="393"/>
      <c r="AD25" s="393"/>
      <c r="AE25" s="393"/>
      <c r="AF25" s="393"/>
      <c r="AG25" s="394"/>
      <c r="AH25" s="395" t="s">
        <v>138</v>
      </c>
      <c r="AI25" s="396"/>
      <c r="AJ25" s="396"/>
      <c r="AK25" s="396"/>
      <c r="AL25" s="397"/>
      <c r="AM25" s="395" t="s">
        <v>138</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251365</v>
      </c>
      <c r="BO25" s="415"/>
      <c r="BP25" s="415"/>
      <c r="BQ25" s="415"/>
      <c r="BR25" s="415"/>
      <c r="BS25" s="415"/>
      <c r="BT25" s="415"/>
      <c r="BU25" s="416"/>
      <c r="BV25" s="414">
        <v>368938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180</v>
      </c>
      <c r="F26" s="393"/>
      <c r="G26" s="393"/>
      <c r="H26" s="393"/>
      <c r="I26" s="393"/>
      <c r="J26" s="393"/>
      <c r="K26" s="394"/>
      <c r="L26" s="395">
        <v>1</v>
      </c>
      <c r="M26" s="396"/>
      <c r="N26" s="396"/>
      <c r="O26" s="396"/>
      <c r="P26" s="397"/>
      <c r="Q26" s="395">
        <v>5500</v>
      </c>
      <c r="R26" s="396"/>
      <c r="S26" s="396"/>
      <c r="T26" s="396"/>
      <c r="U26" s="396"/>
      <c r="V26" s="397"/>
      <c r="W26" s="454"/>
      <c r="X26" s="436"/>
      <c r="Y26" s="437"/>
      <c r="Z26" s="392" t="s">
        <v>181</v>
      </c>
      <c r="AA26" s="430"/>
      <c r="AB26" s="430"/>
      <c r="AC26" s="430"/>
      <c r="AD26" s="430"/>
      <c r="AE26" s="430"/>
      <c r="AF26" s="430"/>
      <c r="AG26" s="431"/>
      <c r="AH26" s="395">
        <v>1</v>
      </c>
      <c r="AI26" s="396"/>
      <c r="AJ26" s="396"/>
      <c r="AK26" s="396"/>
      <c r="AL26" s="397"/>
      <c r="AM26" s="395" t="s">
        <v>182</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184</v>
      </c>
      <c r="F27" s="393"/>
      <c r="G27" s="393"/>
      <c r="H27" s="393"/>
      <c r="I27" s="393"/>
      <c r="J27" s="393"/>
      <c r="K27" s="394"/>
      <c r="L27" s="395">
        <v>1</v>
      </c>
      <c r="M27" s="396"/>
      <c r="N27" s="396"/>
      <c r="O27" s="396"/>
      <c r="P27" s="397"/>
      <c r="Q27" s="395">
        <v>2520</v>
      </c>
      <c r="R27" s="396"/>
      <c r="S27" s="396"/>
      <c r="T27" s="396"/>
      <c r="U27" s="396"/>
      <c r="V27" s="397"/>
      <c r="W27" s="454"/>
      <c r="X27" s="436"/>
      <c r="Y27" s="437"/>
      <c r="Z27" s="392" t="s">
        <v>185</v>
      </c>
      <c r="AA27" s="393"/>
      <c r="AB27" s="393"/>
      <c r="AC27" s="393"/>
      <c r="AD27" s="393"/>
      <c r="AE27" s="393"/>
      <c r="AF27" s="393"/>
      <c r="AG27" s="394"/>
      <c r="AH27" s="395">
        <v>1</v>
      </c>
      <c r="AI27" s="396"/>
      <c r="AJ27" s="396"/>
      <c r="AK27" s="396"/>
      <c r="AL27" s="397"/>
      <c r="AM27" s="395" t="s">
        <v>182</v>
      </c>
      <c r="AN27" s="396"/>
      <c r="AO27" s="396"/>
      <c r="AP27" s="396"/>
      <c r="AQ27" s="396"/>
      <c r="AR27" s="397"/>
      <c r="AS27" s="395" t="s">
        <v>186</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5166</v>
      </c>
      <c r="BO27" s="423"/>
      <c r="BP27" s="423"/>
      <c r="BQ27" s="423"/>
      <c r="BR27" s="423"/>
      <c r="BS27" s="423"/>
      <c r="BT27" s="423"/>
      <c r="BU27" s="424"/>
      <c r="BV27" s="422">
        <v>2165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188</v>
      </c>
      <c r="F28" s="393"/>
      <c r="G28" s="393"/>
      <c r="H28" s="393"/>
      <c r="I28" s="393"/>
      <c r="J28" s="393"/>
      <c r="K28" s="394"/>
      <c r="L28" s="395">
        <v>1</v>
      </c>
      <c r="M28" s="396"/>
      <c r="N28" s="396"/>
      <c r="O28" s="396"/>
      <c r="P28" s="397"/>
      <c r="Q28" s="395">
        <v>2070</v>
      </c>
      <c r="R28" s="396"/>
      <c r="S28" s="396"/>
      <c r="T28" s="396"/>
      <c r="U28" s="396"/>
      <c r="V28" s="397"/>
      <c r="W28" s="454"/>
      <c r="X28" s="436"/>
      <c r="Y28" s="437"/>
      <c r="Z28" s="392" t="s">
        <v>189</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190</v>
      </c>
      <c r="AZ28" s="403"/>
      <c r="BA28" s="403"/>
      <c r="BB28" s="404"/>
      <c r="BC28" s="411" t="s">
        <v>49</v>
      </c>
      <c r="BD28" s="412"/>
      <c r="BE28" s="412"/>
      <c r="BF28" s="412"/>
      <c r="BG28" s="412"/>
      <c r="BH28" s="412"/>
      <c r="BI28" s="412"/>
      <c r="BJ28" s="412"/>
      <c r="BK28" s="412"/>
      <c r="BL28" s="412"/>
      <c r="BM28" s="413"/>
      <c r="BN28" s="414">
        <v>1105356</v>
      </c>
      <c r="BO28" s="415"/>
      <c r="BP28" s="415"/>
      <c r="BQ28" s="415"/>
      <c r="BR28" s="415"/>
      <c r="BS28" s="415"/>
      <c r="BT28" s="415"/>
      <c r="BU28" s="416"/>
      <c r="BV28" s="414">
        <v>1164406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191</v>
      </c>
      <c r="F29" s="393"/>
      <c r="G29" s="393"/>
      <c r="H29" s="393"/>
      <c r="I29" s="393"/>
      <c r="J29" s="393"/>
      <c r="K29" s="394"/>
      <c r="L29" s="395">
        <v>12</v>
      </c>
      <c r="M29" s="396"/>
      <c r="N29" s="396"/>
      <c r="O29" s="396"/>
      <c r="P29" s="397"/>
      <c r="Q29" s="395">
        <v>1890</v>
      </c>
      <c r="R29" s="396"/>
      <c r="S29" s="396"/>
      <c r="T29" s="396"/>
      <c r="U29" s="396"/>
      <c r="V29" s="397"/>
      <c r="W29" s="455"/>
      <c r="X29" s="456"/>
      <c r="Y29" s="457"/>
      <c r="Z29" s="392" t="s">
        <v>192</v>
      </c>
      <c r="AA29" s="393"/>
      <c r="AB29" s="393"/>
      <c r="AC29" s="393"/>
      <c r="AD29" s="393"/>
      <c r="AE29" s="393"/>
      <c r="AF29" s="393"/>
      <c r="AG29" s="394"/>
      <c r="AH29" s="395">
        <v>179</v>
      </c>
      <c r="AI29" s="396"/>
      <c r="AJ29" s="396"/>
      <c r="AK29" s="396"/>
      <c r="AL29" s="397"/>
      <c r="AM29" s="395">
        <v>537798</v>
      </c>
      <c r="AN29" s="396"/>
      <c r="AO29" s="396"/>
      <c r="AP29" s="396"/>
      <c r="AQ29" s="396"/>
      <c r="AR29" s="397"/>
      <c r="AS29" s="395">
        <v>3004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51030</v>
      </c>
      <c r="BO29" s="420"/>
      <c r="BP29" s="420"/>
      <c r="BQ29" s="420"/>
      <c r="BR29" s="420"/>
      <c r="BS29" s="420"/>
      <c r="BT29" s="420"/>
      <c r="BU29" s="421"/>
      <c r="BV29" s="419">
        <v>100992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910088</v>
      </c>
      <c r="BO30" s="423"/>
      <c r="BP30" s="423"/>
      <c r="BQ30" s="423"/>
      <c r="BR30" s="423"/>
      <c r="BS30" s="423"/>
      <c r="BT30" s="423"/>
      <c r="BU30" s="424"/>
      <c r="BV30" s="422">
        <v>1033936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ホッカイドウ競馬振興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国民健康保険病院事業会計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簡易水道事業会計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qxMQZ+yh5V9ctAflEuzOn+To8sPQHwQcmfUi71IhVA7fnkbHb5UyraheS0GYTTtbk9X1Utx9Y0fMTLsa6hc3vQ==" saltValue="/UcgAx4B2YnLMXomG+qh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1" t="s">
        <v>568</v>
      </c>
      <c r="D34" s="1151"/>
      <c r="E34" s="1152"/>
      <c r="F34" s="32">
        <v>5.8</v>
      </c>
      <c r="G34" s="33">
        <v>5.77</v>
      </c>
      <c r="H34" s="33">
        <v>6.13</v>
      </c>
      <c r="I34" s="33">
        <v>6.38</v>
      </c>
      <c r="J34" s="34">
        <v>6.49</v>
      </c>
      <c r="K34" s="22"/>
      <c r="L34" s="22"/>
      <c r="M34" s="22"/>
      <c r="N34" s="22"/>
      <c r="O34" s="22"/>
      <c r="P34" s="22"/>
    </row>
    <row r="35" spans="1:16" ht="39" customHeight="1">
      <c r="A35" s="22"/>
      <c r="B35" s="35"/>
      <c r="C35" s="1145" t="s">
        <v>569</v>
      </c>
      <c r="D35" s="1146"/>
      <c r="E35" s="1147"/>
      <c r="F35" s="36">
        <v>1.07</v>
      </c>
      <c r="G35" s="37">
        <v>4.93</v>
      </c>
      <c r="H35" s="37">
        <v>2.95</v>
      </c>
      <c r="I35" s="37">
        <v>4.51</v>
      </c>
      <c r="J35" s="38">
        <v>4.9800000000000004</v>
      </c>
      <c r="K35" s="22"/>
      <c r="L35" s="22"/>
      <c r="M35" s="22"/>
      <c r="N35" s="22"/>
      <c r="O35" s="22"/>
      <c r="P35" s="22"/>
    </row>
    <row r="36" spans="1:16" ht="39" customHeight="1">
      <c r="A36" s="22"/>
      <c r="B36" s="35"/>
      <c r="C36" s="1145" t="s">
        <v>570</v>
      </c>
      <c r="D36" s="1146"/>
      <c r="E36" s="1147"/>
      <c r="F36" s="36">
        <v>4.93</v>
      </c>
      <c r="G36" s="37">
        <v>2.96</v>
      </c>
      <c r="H36" s="37">
        <v>2.76</v>
      </c>
      <c r="I36" s="37">
        <v>2.66</v>
      </c>
      <c r="J36" s="38">
        <v>3.72</v>
      </c>
      <c r="K36" s="22"/>
      <c r="L36" s="22"/>
      <c r="M36" s="22"/>
      <c r="N36" s="22"/>
      <c r="O36" s="22"/>
      <c r="P36" s="22"/>
    </row>
    <row r="37" spans="1:16" ht="39" customHeight="1">
      <c r="A37" s="22"/>
      <c r="B37" s="35"/>
      <c r="C37" s="1145" t="s">
        <v>571</v>
      </c>
      <c r="D37" s="1146"/>
      <c r="E37" s="1147"/>
      <c r="F37" s="36" t="s">
        <v>519</v>
      </c>
      <c r="G37" s="37">
        <v>0.37</v>
      </c>
      <c r="H37" s="37">
        <v>1.23</v>
      </c>
      <c r="I37" s="37">
        <v>1.88</v>
      </c>
      <c r="J37" s="38">
        <v>2.69</v>
      </c>
      <c r="K37" s="22"/>
      <c r="L37" s="22"/>
      <c r="M37" s="22"/>
      <c r="N37" s="22"/>
      <c r="O37" s="22"/>
      <c r="P37" s="22"/>
    </row>
    <row r="38" spans="1:16" ht="39" customHeight="1">
      <c r="A38" s="22"/>
      <c r="B38" s="35"/>
      <c r="C38" s="1145" t="s">
        <v>572</v>
      </c>
      <c r="D38" s="1146"/>
      <c r="E38" s="1147"/>
      <c r="F38" s="36">
        <v>0.47</v>
      </c>
      <c r="G38" s="37">
        <v>0.21</v>
      </c>
      <c r="H38" s="37">
        <v>0.52</v>
      </c>
      <c r="I38" s="37">
        <v>1.3</v>
      </c>
      <c r="J38" s="38">
        <v>1.05</v>
      </c>
      <c r="K38" s="22"/>
      <c r="L38" s="22"/>
      <c r="M38" s="22"/>
      <c r="N38" s="22"/>
      <c r="O38" s="22"/>
      <c r="P38" s="22"/>
    </row>
    <row r="39" spans="1:16" ht="39" customHeight="1">
      <c r="A39" s="22"/>
      <c r="B39" s="35"/>
      <c r="C39" s="1145" t="s">
        <v>573</v>
      </c>
      <c r="D39" s="1146"/>
      <c r="E39" s="1147"/>
      <c r="F39" s="36" t="s">
        <v>519</v>
      </c>
      <c r="G39" s="37">
        <v>0.03</v>
      </c>
      <c r="H39" s="37">
        <v>0.05</v>
      </c>
      <c r="I39" s="37">
        <v>7.0000000000000007E-2</v>
      </c>
      <c r="J39" s="38">
        <v>0.18</v>
      </c>
      <c r="K39" s="22"/>
      <c r="L39" s="22"/>
      <c r="M39" s="22"/>
      <c r="N39" s="22"/>
      <c r="O39" s="22"/>
      <c r="P39" s="22"/>
    </row>
    <row r="40" spans="1:16" ht="39" customHeight="1">
      <c r="A40" s="22"/>
      <c r="B40" s="35"/>
      <c r="C40" s="1145" t="s">
        <v>574</v>
      </c>
      <c r="D40" s="1146"/>
      <c r="E40" s="1147"/>
      <c r="F40" s="36">
        <v>0.19</v>
      </c>
      <c r="G40" s="37">
        <v>7.0000000000000007E-2</v>
      </c>
      <c r="H40" s="37">
        <v>0.09</v>
      </c>
      <c r="I40" s="37">
        <v>7.0000000000000007E-2</v>
      </c>
      <c r="J40" s="38">
        <v>0.17</v>
      </c>
      <c r="K40" s="22"/>
      <c r="L40" s="22"/>
      <c r="M40" s="22"/>
      <c r="N40" s="22"/>
      <c r="O40" s="22"/>
      <c r="P40" s="22"/>
    </row>
    <row r="41" spans="1:16" ht="39" customHeight="1">
      <c r="A41" s="22"/>
      <c r="B41" s="35"/>
      <c r="C41" s="1145" t="s">
        <v>575</v>
      </c>
      <c r="D41" s="1146"/>
      <c r="E41" s="1147"/>
      <c r="F41" s="36">
        <v>0.54</v>
      </c>
      <c r="G41" s="37">
        <v>0.53</v>
      </c>
      <c r="H41" s="37">
        <v>0.06</v>
      </c>
      <c r="I41" s="37">
        <v>0.08</v>
      </c>
      <c r="J41" s="38">
        <v>0.13</v>
      </c>
      <c r="K41" s="22"/>
      <c r="L41" s="22"/>
      <c r="M41" s="22"/>
      <c r="N41" s="22"/>
      <c r="O41" s="22"/>
      <c r="P41" s="22"/>
    </row>
    <row r="42" spans="1:16" ht="39" customHeight="1">
      <c r="A42" s="22"/>
      <c r="B42" s="39"/>
      <c r="C42" s="1145" t="s">
        <v>576</v>
      </c>
      <c r="D42" s="1146"/>
      <c r="E42" s="1147"/>
      <c r="F42" s="36" t="s">
        <v>519</v>
      </c>
      <c r="G42" s="37" t="s">
        <v>519</v>
      </c>
      <c r="H42" s="37" t="s">
        <v>519</v>
      </c>
      <c r="I42" s="37" t="s">
        <v>519</v>
      </c>
      <c r="J42" s="38" t="s">
        <v>519</v>
      </c>
      <c r="K42" s="22"/>
      <c r="L42" s="22"/>
      <c r="M42" s="22"/>
      <c r="N42" s="22"/>
      <c r="O42" s="22"/>
      <c r="P42" s="22"/>
    </row>
    <row r="43" spans="1:16" ht="39" customHeight="1" thickBot="1">
      <c r="A43" s="22"/>
      <c r="B43" s="40"/>
      <c r="C43" s="1148" t="s">
        <v>577</v>
      </c>
      <c r="D43" s="1149"/>
      <c r="E43" s="1150"/>
      <c r="F43" s="41">
        <v>0.11</v>
      </c>
      <c r="G43" s="42">
        <v>0.01</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BfMhyYg2dx7qurQSvZRVE4de/nGmd1480N0nTJkPDu5MZVFgqxKqKCzrAF8MeTNE9WszU5KdBCZa1ISu7iI5w==" saltValue="8CiCDtMXr1+ErLwuujbL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76" t="s">
        <v>10</v>
      </c>
      <c r="C45" s="1177"/>
      <c r="D45" s="58"/>
      <c r="E45" s="1182" t="s">
        <v>11</v>
      </c>
      <c r="F45" s="1182"/>
      <c r="G45" s="1182"/>
      <c r="H45" s="1182"/>
      <c r="I45" s="1182"/>
      <c r="J45" s="1183"/>
      <c r="K45" s="59">
        <v>1443</v>
      </c>
      <c r="L45" s="60">
        <v>1514</v>
      </c>
      <c r="M45" s="60">
        <v>1606</v>
      </c>
      <c r="N45" s="60">
        <v>1739</v>
      </c>
      <c r="O45" s="61">
        <v>1836</v>
      </c>
      <c r="P45" s="48"/>
      <c r="Q45" s="48"/>
      <c r="R45" s="48"/>
      <c r="S45" s="48"/>
      <c r="T45" s="48"/>
      <c r="U45" s="48"/>
    </row>
    <row r="46" spans="1:21" ht="30.75" customHeight="1">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c r="A48" s="48"/>
      <c r="B48" s="1178"/>
      <c r="C48" s="1179"/>
      <c r="D48" s="62"/>
      <c r="E48" s="1155" t="s">
        <v>14</v>
      </c>
      <c r="F48" s="1155"/>
      <c r="G48" s="1155"/>
      <c r="H48" s="1155"/>
      <c r="I48" s="1155"/>
      <c r="J48" s="1156"/>
      <c r="K48" s="63">
        <v>397</v>
      </c>
      <c r="L48" s="64">
        <v>408</v>
      </c>
      <c r="M48" s="64">
        <v>514</v>
      </c>
      <c r="N48" s="64">
        <v>455</v>
      </c>
      <c r="O48" s="65">
        <v>474</v>
      </c>
      <c r="P48" s="48"/>
      <c r="Q48" s="48"/>
      <c r="R48" s="48"/>
      <c r="S48" s="48"/>
      <c r="T48" s="48"/>
      <c r="U48" s="48"/>
    </row>
    <row r="49" spans="1:21" ht="30.75" customHeight="1">
      <c r="A49" s="48"/>
      <c r="B49" s="1178"/>
      <c r="C49" s="1179"/>
      <c r="D49" s="62"/>
      <c r="E49" s="1155" t="s">
        <v>15</v>
      </c>
      <c r="F49" s="1155"/>
      <c r="G49" s="1155"/>
      <c r="H49" s="1155"/>
      <c r="I49" s="1155"/>
      <c r="J49" s="1156"/>
      <c r="K49" s="63">
        <v>28</v>
      </c>
      <c r="L49" s="64">
        <v>37</v>
      </c>
      <c r="M49" s="64">
        <v>46</v>
      </c>
      <c r="N49" s="64">
        <v>47</v>
      </c>
      <c r="O49" s="65">
        <v>49</v>
      </c>
      <c r="P49" s="48"/>
      <c r="Q49" s="48"/>
      <c r="R49" s="48"/>
      <c r="S49" s="48"/>
      <c r="T49" s="48"/>
      <c r="U49" s="48"/>
    </row>
    <row r="50" spans="1:21" ht="30.75" customHeight="1">
      <c r="A50" s="48"/>
      <c r="B50" s="1178"/>
      <c r="C50" s="1179"/>
      <c r="D50" s="62"/>
      <c r="E50" s="1155" t="s">
        <v>16</v>
      </c>
      <c r="F50" s="1155"/>
      <c r="G50" s="1155"/>
      <c r="H50" s="1155"/>
      <c r="I50" s="1155"/>
      <c r="J50" s="1156"/>
      <c r="K50" s="63">
        <v>57</v>
      </c>
      <c r="L50" s="64">
        <v>32</v>
      </c>
      <c r="M50" s="64">
        <v>22</v>
      </c>
      <c r="N50" s="64">
        <v>22</v>
      </c>
      <c r="O50" s="65">
        <v>25</v>
      </c>
      <c r="P50" s="48"/>
      <c r="Q50" s="48"/>
      <c r="R50" s="48"/>
      <c r="S50" s="48"/>
      <c r="T50" s="48"/>
      <c r="U50" s="48"/>
    </row>
    <row r="51" spans="1:21" ht="30.75" customHeight="1">
      <c r="A51" s="48"/>
      <c r="B51" s="1180"/>
      <c r="C51" s="1181"/>
      <c r="D51" s="66"/>
      <c r="E51" s="1155" t="s">
        <v>17</v>
      </c>
      <c r="F51" s="1155"/>
      <c r="G51" s="1155"/>
      <c r="H51" s="1155"/>
      <c r="I51" s="1155"/>
      <c r="J51" s="1156"/>
      <c r="K51" s="63">
        <v>1</v>
      </c>
      <c r="L51" s="64">
        <v>0</v>
      </c>
      <c r="M51" s="64">
        <v>1</v>
      </c>
      <c r="N51" s="64">
        <v>0</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1382</v>
      </c>
      <c r="L52" s="64">
        <v>1429</v>
      </c>
      <c r="M52" s="64">
        <v>1454</v>
      </c>
      <c r="N52" s="64">
        <v>1549</v>
      </c>
      <c r="O52" s="65">
        <v>1551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544</v>
      </c>
      <c r="L53" s="69">
        <v>562</v>
      </c>
      <c r="M53" s="69">
        <v>735</v>
      </c>
      <c r="N53" s="69">
        <v>714</v>
      </c>
      <c r="O53" s="70">
        <v>834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f6AsyA74kyK8aymcYapu7gBssqG56n8GPgzUb87TI/CB76mV0I8PVYBWUP4c+ixwVDz8Kng3uovW3YCkZKjJw==" saltValue="ZxKzK3WIDVXbpiBnrM7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5703125" style="96" customWidth="1"/>
    <col min="2" max="3" width="12.5703125" style="96" customWidth="1"/>
    <col min="4" max="4" width="11.5703125" style="96" customWidth="1"/>
    <col min="5" max="8" width="10.42578125" style="96" customWidth="1"/>
    <col min="9" max="13" width="16.42578125" style="96" customWidth="1"/>
    <col min="14" max="19" width="12.5703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561</v>
      </c>
      <c r="J40" s="103" t="s">
        <v>562</v>
      </c>
      <c r="K40" s="103" t="s">
        <v>563</v>
      </c>
      <c r="L40" s="103" t="s">
        <v>564</v>
      </c>
      <c r="M40" s="104" t="s">
        <v>565</v>
      </c>
    </row>
    <row r="41" spans="2:13" ht="27.75" customHeight="1">
      <c r="B41" s="1196" t="s">
        <v>31</v>
      </c>
      <c r="C41" s="1197"/>
      <c r="D41" s="105"/>
      <c r="E41" s="1198" t="s">
        <v>32</v>
      </c>
      <c r="F41" s="1198"/>
      <c r="G41" s="1198"/>
      <c r="H41" s="1199"/>
      <c r="I41" s="355">
        <v>14985</v>
      </c>
      <c r="J41" s="356">
        <v>14354</v>
      </c>
      <c r="K41" s="356">
        <v>13819</v>
      </c>
      <c r="L41" s="356">
        <v>13366</v>
      </c>
      <c r="M41" s="357">
        <v>12498</v>
      </c>
    </row>
    <row r="42" spans="2:13" ht="27.75" customHeight="1">
      <c r="B42" s="1186"/>
      <c r="C42" s="1187"/>
      <c r="D42" s="106"/>
      <c r="E42" s="1190" t="s">
        <v>33</v>
      </c>
      <c r="F42" s="1190"/>
      <c r="G42" s="1190"/>
      <c r="H42" s="1191"/>
      <c r="I42" s="358">
        <v>162</v>
      </c>
      <c r="J42" s="359">
        <v>123</v>
      </c>
      <c r="K42" s="359">
        <v>99</v>
      </c>
      <c r="L42" s="359">
        <v>129</v>
      </c>
      <c r="M42" s="360">
        <v>120</v>
      </c>
    </row>
    <row r="43" spans="2:13" ht="27.75" customHeight="1">
      <c r="B43" s="1186"/>
      <c r="C43" s="1187"/>
      <c r="D43" s="106"/>
      <c r="E43" s="1190" t="s">
        <v>34</v>
      </c>
      <c r="F43" s="1190"/>
      <c r="G43" s="1190"/>
      <c r="H43" s="1191"/>
      <c r="I43" s="358">
        <v>3108</v>
      </c>
      <c r="J43" s="359">
        <v>2854</v>
      </c>
      <c r="K43" s="359">
        <v>2718</v>
      </c>
      <c r="L43" s="359">
        <v>2602</v>
      </c>
      <c r="M43" s="360">
        <v>2862</v>
      </c>
    </row>
    <row r="44" spans="2:13" ht="27.75" customHeight="1">
      <c r="B44" s="1186"/>
      <c r="C44" s="1187"/>
      <c r="D44" s="106"/>
      <c r="E44" s="1190" t="s">
        <v>35</v>
      </c>
      <c r="F44" s="1190"/>
      <c r="G44" s="1190"/>
      <c r="H44" s="1191"/>
      <c r="I44" s="358">
        <v>403</v>
      </c>
      <c r="J44" s="359">
        <v>368</v>
      </c>
      <c r="K44" s="359">
        <v>334</v>
      </c>
      <c r="L44" s="359">
        <v>319</v>
      </c>
      <c r="M44" s="360">
        <v>271</v>
      </c>
    </row>
    <row r="45" spans="2:13" ht="27.75" customHeight="1">
      <c r="B45" s="1186"/>
      <c r="C45" s="1187"/>
      <c r="D45" s="106"/>
      <c r="E45" s="1190" t="s">
        <v>36</v>
      </c>
      <c r="F45" s="1190"/>
      <c r="G45" s="1190"/>
      <c r="H45" s="1191"/>
      <c r="I45" s="358">
        <v>767</v>
      </c>
      <c r="J45" s="359">
        <v>680</v>
      </c>
      <c r="K45" s="359">
        <v>625</v>
      </c>
      <c r="L45" s="359">
        <v>612</v>
      </c>
      <c r="M45" s="360">
        <v>552</v>
      </c>
    </row>
    <row r="46" spans="2:13" ht="27.75" customHeight="1">
      <c r="B46" s="1186"/>
      <c r="C46" s="1187"/>
      <c r="D46" s="107"/>
      <c r="E46" s="1190" t="s">
        <v>37</v>
      </c>
      <c r="F46" s="1190"/>
      <c r="G46" s="1190"/>
      <c r="H46" s="1191"/>
      <c r="I46" s="358" t="s">
        <v>519</v>
      </c>
      <c r="J46" s="359" t="s">
        <v>519</v>
      </c>
      <c r="K46" s="359" t="s">
        <v>519</v>
      </c>
      <c r="L46" s="359" t="s">
        <v>519</v>
      </c>
      <c r="M46" s="360" t="s">
        <v>519</v>
      </c>
    </row>
    <row r="47" spans="2:13" ht="27.75" customHeight="1">
      <c r="B47" s="1186"/>
      <c r="C47" s="1187"/>
      <c r="D47" s="108"/>
      <c r="E47" s="1200" t="s">
        <v>38</v>
      </c>
      <c r="F47" s="1201"/>
      <c r="G47" s="1201"/>
      <c r="H47" s="1202"/>
      <c r="I47" s="358" t="s">
        <v>519</v>
      </c>
      <c r="J47" s="359" t="s">
        <v>519</v>
      </c>
      <c r="K47" s="359" t="s">
        <v>519</v>
      </c>
      <c r="L47" s="359" t="s">
        <v>519</v>
      </c>
      <c r="M47" s="360" t="s">
        <v>519</v>
      </c>
    </row>
    <row r="48" spans="2:13" ht="27.75" customHeight="1">
      <c r="B48" s="1186"/>
      <c r="C48" s="1187"/>
      <c r="D48" s="106"/>
      <c r="E48" s="1190" t="s">
        <v>39</v>
      </c>
      <c r="F48" s="1190"/>
      <c r="G48" s="1190"/>
      <c r="H48" s="1191"/>
      <c r="I48" s="358" t="s">
        <v>519</v>
      </c>
      <c r="J48" s="359" t="s">
        <v>519</v>
      </c>
      <c r="K48" s="359" t="s">
        <v>519</v>
      </c>
      <c r="L48" s="359" t="s">
        <v>519</v>
      </c>
      <c r="M48" s="360" t="s">
        <v>519</v>
      </c>
    </row>
    <row r="49" spans="2:13" ht="27.75" customHeight="1">
      <c r="B49" s="1188"/>
      <c r="C49" s="1189"/>
      <c r="D49" s="106"/>
      <c r="E49" s="1190" t="s">
        <v>40</v>
      </c>
      <c r="F49" s="1190"/>
      <c r="G49" s="1190"/>
      <c r="H49" s="1191"/>
      <c r="I49" s="358" t="s">
        <v>519</v>
      </c>
      <c r="J49" s="359" t="s">
        <v>519</v>
      </c>
      <c r="K49" s="359" t="s">
        <v>519</v>
      </c>
      <c r="L49" s="359" t="s">
        <v>519</v>
      </c>
      <c r="M49" s="360" t="s">
        <v>519</v>
      </c>
    </row>
    <row r="50" spans="2:13" ht="27.75" customHeight="1">
      <c r="B50" s="1184" t="s">
        <v>41</v>
      </c>
      <c r="C50" s="1185"/>
      <c r="D50" s="109"/>
      <c r="E50" s="1190" t="s">
        <v>42</v>
      </c>
      <c r="F50" s="1190"/>
      <c r="G50" s="1190"/>
      <c r="H50" s="1191"/>
      <c r="I50" s="358">
        <v>1657</v>
      </c>
      <c r="J50" s="359">
        <v>1601</v>
      </c>
      <c r="K50" s="359">
        <v>1650</v>
      </c>
      <c r="L50" s="359">
        <v>1864</v>
      </c>
      <c r="M50" s="360">
        <v>1762</v>
      </c>
    </row>
    <row r="51" spans="2:13" ht="27.75" customHeight="1">
      <c r="B51" s="1186"/>
      <c r="C51" s="1187"/>
      <c r="D51" s="106"/>
      <c r="E51" s="1190" t="s">
        <v>43</v>
      </c>
      <c r="F51" s="1190"/>
      <c r="G51" s="1190"/>
      <c r="H51" s="1191"/>
      <c r="I51" s="358">
        <v>1466</v>
      </c>
      <c r="J51" s="359">
        <v>1302</v>
      </c>
      <c r="K51" s="359">
        <v>1156</v>
      </c>
      <c r="L51" s="359">
        <v>1000</v>
      </c>
      <c r="M51" s="360">
        <v>1424</v>
      </c>
    </row>
    <row r="52" spans="2:13" ht="27.75" customHeight="1">
      <c r="B52" s="1188"/>
      <c r="C52" s="1189"/>
      <c r="D52" s="106"/>
      <c r="E52" s="1190" t="s">
        <v>44</v>
      </c>
      <c r="F52" s="1190"/>
      <c r="G52" s="1190"/>
      <c r="H52" s="1191"/>
      <c r="I52" s="358">
        <v>12282</v>
      </c>
      <c r="J52" s="359">
        <v>11728</v>
      </c>
      <c r="K52" s="359">
        <v>11298</v>
      </c>
      <c r="L52" s="359">
        <v>10840</v>
      </c>
      <c r="M52" s="360">
        <v>10245</v>
      </c>
    </row>
    <row r="53" spans="2:13" ht="27.75" customHeight="1" thickBot="1">
      <c r="B53" s="1192" t="s">
        <v>45</v>
      </c>
      <c r="C53" s="1193"/>
      <c r="D53" s="110"/>
      <c r="E53" s="1194" t="s">
        <v>46</v>
      </c>
      <c r="F53" s="1194"/>
      <c r="G53" s="1194"/>
      <c r="H53" s="1195"/>
      <c r="I53" s="361">
        <v>4021</v>
      </c>
      <c r="J53" s="362">
        <v>3748</v>
      </c>
      <c r="K53" s="362">
        <v>3491</v>
      </c>
      <c r="L53" s="362">
        <v>3322</v>
      </c>
      <c r="M53" s="363">
        <v>2871</v>
      </c>
    </row>
    <row r="54" spans="2:13" ht="27.75" customHeight="1">
      <c r="B54" s="111" t="s">
        <v>47</v>
      </c>
      <c r="C54" s="112"/>
      <c r="D54" s="112"/>
      <c r="E54" s="113"/>
      <c r="F54" s="113"/>
      <c r="G54" s="113"/>
      <c r="H54" s="113"/>
      <c r="I54" s="114"/>
      <c r="J54" s="114"/>
      <c r="K54" s="114"/>
      <c r="L54" s="114"/>
      <c r="M54" s="114"/>
    </row>
    <row r="55" spans="2:13"/>
  </sheetData>
  <sheetProtection algorithmName="SHA-512" hashValue="CQJLcnprsRrr9cu99foduFhG9c9R518wvg1M+/Vqs9nz8JPgRI4aozOaOclEpR8mcbzFFi6dy0QXpMD8qefDZA==" saltValue="YYZDU6DTqhS+Lml0CKkL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563</v>
      </c>
      <c r="G54" s="119" t="s">
        <v>564</v>
      </c>
      <c r="H54" s="120" t="s">
        <v>565</v>
      </c>
    </row>
    <row r="55" spans="2:8" ht="52.5" customHeight="1">
      <c r="B55" s="121"/>
      <c r="C55" s="1211" t="s">
        <v>49</v>
      </c>
      <c r="D55" s="1211"/>
      <c r="E55" s="1212"/>
      <c r="F55" s="122">
        <v>1067</v>
      </c>
      <c r="G55" s="122">
        <v>1164</v>
      </c>
      <c r="H55" s="123">
        <v>1105</v>
      </c>
    </row>
    <row r="56" spans="2:8" ht="52.5" customHeight="1">
      <c r="B56" s="124"/>
      <c r="C56" s="1213" t="s">
        <v>50</v>
      </c>
      <c r="D56" s="1213"/>
      <c r="E56" s="1214"/>
      <c r="F56" s="125">
        <v>101</v>
      </c>
      <c r="G56" s="125">
        <v>101</v>
      </c>
      <c r="H56" s="126">
        <v>51</v>
      </c>
    </row>
    <row r="57" spans="2:8" ht="53.25" customHeight="1">
      <c r="B57" s="124"/>
      <c r="C57" s="1215" t="s">
        <v>51</v>
      </c>
      <c r="D57" s="1215"/>
      <c r="E57" s="1216"/>
      <c r="F57" s="127">
        <v>1012</v>
      </c>
      <c r="G57" s="127">
        <v>1034</v>
      </c>
      <c r="H57" s="128">
        <v>910</v>
      </c>
    </row>
    <row r="58" spans="2:8" ht="45.75" customHeight="1">
      <c r="B58" s="129"/>
      <c r="C58" s="1203" t="s">
        <v>587</v>
      </c>
      <c r="D58" s="1204"/>
      <c r="E58" s="1205"/>
      <c r="F58" s="130">
        <v>569</v>
      </c>
      <c r="G58" s="130">
        <v>469</v>
      </c>
      <c r="H58" s="131">
        <v>263</v>
      </c>
    </row>
    <row r="59" spans="2:8" ht="45.75" customHeight="1">
      <c r="B59" s="129"/>
      <c r="C59" s="1203" t="s">
        <v>588</v>
      </c>
      <c r="D59" s="1204"/>
      <c r="E59" s="1205"/>
      <c r="F59" s="130">
        <v>132</v>
      </c>
      <c r="G59" s="130">
        <v>243</v>
      </c>
      <c r="H59" s="131">
        <v>262</v>
      </c>
    </row>
    <row r="60" spans="2:8" ht="45.75" customHeight="1">
      <c r="B60" s="129"/>
      <c r="C60" s="1203" t="s">
        <v>589</v>
      </c>
      <c r="D60" s="1204"/>
      <c r="E60" s="1205"/>
      <c r="F60" s="130">
        <v>140</v>
      </c>
      <c r="G60" s="130">
        <v>154</v>
      </c>
      <c r="H60" s="131">
        <v>191</v>
      </c>
    </row>
    <row r="61" spans="2:8" ht="45.75" customHeight="1">
      <c r="B61" s="129"/>
      <c r="C61" s="1203" t="s">
        <v>590</v>
      </c>
      <c r="D61" s="1204"/>
      <c r="E61" s="1205"/>
      <c r="F61" s="130">
        <v>9</v>
      </c>
      <c r="G61" s="130">
        <v>25</v>
      </c>
      <c r="H61" s="131">
        <v>47</v>
      </c>
    </row>
    <row r="62" spans="2:8" ht="45.75" customHeight="1" thickBot="1">
      <c r="B62" s="132"/>
      <c r="C62" s="1206" t="s">
        <v>591</v>
      </c>
      <c r="D62" s="1207"/>
      <c r="E62" s="1208"/>
      <c r="F62" s="133">
        <v>41</v>
      </c>
      <c r="G62" s="133">
        <v>41</v>
      </c>
      <c r="H62" s="134">
        <v>41</v>
      </c>
    </row>
    <row r="63" spans="2:8" ht="52.5" customHeight="1" thickBot="1">
      <c r="B63" s="135"/>
      <c r="C63" s="1209" t="s">
        <v>52</v>
      </c>
      <c r="D63" s="1209"/>
      <c r="E63" s="1210"/>
      <c r="F63" s="136">
        <v>2180</v>
      </c>
      <c r="G63" s="136">
        <v>2299</v>
      </c>
      <c r="H63" s="137">
        <v>2066</v>
      </c>
    </row>
    <row r="64" spans="2:8"/>
  </sheetData>
  <sheetProtection algorithmName="SHA-512" hashValue="KJ+Zk3D6zlseM6ahSNhr2YI+svoOspw3wTPNQNi3JmSy34psb63ovpEc8RZhnHBdEyF35p123afcxo4xIRDyHQ==" saltValue="Ji3RaGgfimPI6Od/95++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cols>
    <col min="1" max="1" width="45.85546875" style="144" customWidth="1"/>
    <col min="2" max="8" width="13.42578125" style="144" customWidth="1"/>
    <col min="9" max="16384" width="11.140625" style="144"/>
  </cols>
  <sheetData>
    <row r="1" spans="1:8">
      <c r="A1" s="138"/>
      <c r="B1" s="139"/>
      <c r="C1" s="140"/>
      <c r="D1" s="141"/>
      <c r="E1" s="142"/>
      <c r="F1" s="142"/>
      <c r="G1" s="142"/>
      <c r="H1" s="143"/>
    </row>
    <row r="2" spans="1:8">
      <c r="A2" s="145"/>
      <c r="B2" s="146"/>
      <c r="C2" s="147"/>
      <c r="D2" s="148" t="s">
        <v>53</v>
      </c>
      <c r="E2" s="149"/>
      <c r="F2" s="150" t="s">
        <v>558</v>
      </c>
      <c r="G2" s="151"/>
      <c r="H2" s="152"/>
    </row>
    <row r="3" spans="1:8">
      <c r="A3" s="148" t="s">
        <v>551</v>
      </c>
      <c r="B3" s="153"/>
      <c r="C3" s="154"/>
      <c r="D3" s="155">
        <v>162649</v>
      </c>
      <c r="E3" s="156"/>
      <c r="F3" s="157">
        <v>115050</v>
      </c>
      <c r="G3" s="158"/>
      <c r="H3" s="159"/>
    </row>
    <row r="4" spans="1:8">
      <c r="A4" s="160"/>
      <c r="B4" s="161"/>
      <c r="C4" s="162"/>
      <c r="D4" s="163">
        <v>81442</v>
      </c>
      <c r="E4" s="164"/>
      <c r="F4" s="165">
        <v>53792</v>
      </c>
      <c r="G4" s="166"/>
      <c r="H4" s="167"/>
    </row>
    <row r="5" spans="1:8">
      <c r="A5" s="148" t="s">
        <v>553</v>
      </c>
      <c r="B5" s="153"/>
      <c r="C5" s="154"/>
      <c r="D5" s="155">
        <v>88879</v>
      </c>
      <c r="E5" s="156"/>
      <c r="F5" s="157">
        <v>118252</v>
      </c>
      <c r="G5" s="158"/>
      <c r="H5" s="159"/>
    </row>
    <row r="6" spans="1:8">
      <c r="A6" s="160"/>
      <c r="B6" s="161"/>
      <c r="C6" s="162"/>
      <c r="D6" s="163">
        <v>30599</v>
      </c>
      <c r="E6" s="164"/>
      <c r="F6" s="165">
        <v>49994</v>
      </c>
      <c r="G6" s="166"/>
      <c r="H6" s="167"/>
    </row>
    <row r="7" spans="1:8">
      <c r="A7" s="148" t="s">
        <v>554</v>
      </c>
      <c r="B7" s="153"/>
      <c r="C7" s="154"/>
      <c r="D7" s="155">
        <v>182721</v>
      </c>
      <c r="E7" s="156"/>
      <c r="F7" s="157">
        <v>120302</v>
      </c>
      <c r="G7" s="158"/>
      <c r="H7" s="159"/>
    </row>
    <row r="8" spans="1:8">
      <c r="A8" s="160"/>
      <c r="B8" s="161"/>
      <c r="C8" s="162"/>
      <c r="D8" s="163">
        <v>38523</v>
      </c>
      <c r="E8" s="164"/>
      <c r="F8" s="165">
        <v>59328</v>
      </c>
      <c r="G8" s="166"/>
      <c r="H8" s="167"/>
    </row>
    <row r="9" spans="1:8">
      <c r="A9" s="148" t="s">
        <v>555</v>
      </c>
      <c r="B9" s="153"/>
      <c r="C9" s="154"/>
      <c r="D9" s="155">
        <v>219031</v>
      </c>
      <c r="E9" s="156"/>
      <c r="F9" s="157">
        <v>114841</v>
      </c>
      <c r="G9" s="158"/>
      <c r="H9" s="159"/>
    </row>
    <row r="10" spans="1:8">
      <c r="A10" s="160"/>
      <c r="B10" s="161"/>
      <c r="C10" s="162"/>
      <c r="D10" s="163">
        <v>61015</v>
      </c>
      <c r="E10" s="164"/>
      <c r="F10" s="165">
        <v>51589</v>
      </c>
      <c r="G10" s="166"/>
      <c r="H10" s="167"/>
    </row>
    <row r="11" spans="1:8">
      <c r="A11" s="148" t="s">
        <v>556</v>
      </c>
      <c r="B11" s="153"/>
      <c r="C11" s="154"/>
      <c r="D11" s="155">
        <v>204899</v>
      </c>
      <c r="E11" s="156"/>
      <c r="F11" s="157">
        <v>124145</v>
      </c>
      <c r="G11" s="158"/>
      <c r="H11" s="159"/>
    </row>
    <row r="12" spans="1:8">
      <c r="A12" s="160"/>
      <c r="B12" s="161"/>
      <c r="C12" s="168"/>
      <c r="D12" s="163">
        <v>106105</v>
      </c>
      <c r="E12" s="164"/>
      <c r="F12" s="165">
        <v>54761</v>
      </c>
      <c r="G12" s="166"/>
      <c r="H12" s="167"/>
    </row>
    <row r="13" spans="1:8">
      <c r="A13" s="148"/>
      <c r="B13" s="153"/>
      <c r="C13" s="169"/>
      <c r="D13" s="170">
        <v>171636</v>
      </c>
      <c r="E13" s="171"/>
      <c r="F13" s="172">
        <v>118518</v>
      </c>
      <c r="G13" s="173"/>
      <c r="H13" s="159"/>
    </row>
    <row r="14" spans="1:8">
      <c r="A14" s="160"/>
      <c r="B14" s="161"/>
      <c r="C14" s="162"/>
      <c r="D14" s="163">
        <v>63537</v>
      </c>
      <c r="E14" s="164"/>
      <c r="F14" s="165">
        <v>53893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1.08</v>
      </c>
      <c r="C19" s="174">
        <f>ROUND(VALUE(SUBSTITUTE(実質収支比率等に係る経年分析!G$48,"▲","-")),2)</f>
        <v>4.93</v>
      </c>
      <c r="D19" s="174">
        <f>ROUND(VALUE(SUBSTITUTE(実質収支比率等に係る経年分析!H$48,"▲","-")),2)</f>
        <v>2.95</v>
      </c>
      <c r="E19" s="174">
        <f>ROUND(VALUE(SUBSTITUTE(実質収支比率等に係る経年分析!I$48,"▲","-")),2)</f>
        <v>4.51</v>
      </c>
      <c r="F19" s="174">
        <f>ROUND(VALUE(SUBSTITUTE(実質収支比率等に係る経年分析!J$48,"▲","-")),2)</f>
        <v>4.99</v>
      </c>
    </row>
    <row r="20" spans="1:11">
      <c r="A20" s="174" t="s">
        <v>56</v>
      </c>
      <c r="B20" s="174">
        <f>ROUND(VALUE(SUBSTITUTE(実質収支比率等に係る経年分析!F$47,"▲","-")),2)</f>
        <v>15.93</v>
      </c>
      <c r="C20" s="174">
        <f>ROUND(VALUE(SUBSTITUTE(実質収支比率等に係る経年分析!G$47,"▲","-")),2)</f>
        <v>14.72</v>
      </c>
      <c r="D20" s="174">
        <f>ROUND(VALUE(SUBSTITUTE(実質収支比率等に係る経年分析!H$47,"▲","-")),2)</f>
        <v>16.16</v>
      </c>
      <c r="E20" s="174">
        <f>ROUND(VALUE(SUBSTITUTE(実質収支比率等に係る経年分析!I$47,"▲","-")),2)</f>
        <v>16.579999999999998</v>
      </c>
      <c r="F20" s="174">
        <f>ROUND(VALUE(SUBSTITUTE(実質収支比率等に係る経年分析!J$47,"▲","-")),2)</f>
        <v>15.89</v>
      </c>
    </row>
    <row r="21" spans="1:11">
      <c r="A21" s="174" t="s">
        <v>57</v>
      </c>
      <c r="B21" s="174">
        <f>IF(ISNUMBER(VALUE(SUBSTITUTE(実質収支比率等に係る経年分析!F$49,"▲","-"))),ROUND(VALUE(SUBSTITUTE(実質収支比率等に係る経年分析!F$49,"▲","-")),2),NA())</f>
        <v>-7.48</v>
      </c>
      <c r="C21" s="174">
        <f>IF(ISNUMBER(VALUE(SUBSTITUTE(実質収支比率等に係る経年分析!G$49,"▲","-"))),ROUND(VALUE(SUBSTITUTE(実質収支比率等に係る経年分析!G$49,"▲","-")),2),NA())</f>
        <v>2.91</v>
      </c>
      <c r="D21" s="174">
        <f>IF(ISNUMBER(VALUE(SUBSTITUTE(実質収支比率等に係る経年分析!H$49,"▲","-"))),ROUND(VALUE(SUBSTITUTE(実質収支比率等に係る経年分析!H$49,"▲","-")),2),NA())</f>
        <v>-0.14000000000000001</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2.09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0.54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0.13</v>
      </c>
    </row>
    <row r="30" spans="1:11">
      <c r="A30" s="175" t="str">
        <f>IF(連結実質赤字比率に係る赤字・黒字の構成分析!C$40="",NA(),連結実質赤字比率に係る赤字・黒字の構成分析!C$40)</f>
        <v>国民健康保険診療所事業特別会計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2.69</v>
      </c>
    </row>
    <row r="34" spans="1:16">
      <c r="A34" s="175" t="str">
        <f>IF(連結実質赤字比率に係る赤字・黒字の構成分析!C$36="",NA(),連結実質赤字比率に係る赤字・黒字の構成分析!C$36)</f>
        <v>国民健康保険病院事業会計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4.9800000000000004</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1382</v>
      </c>
      <c r="E42" s="176"/>
      <c r="F42" s="176"/>
      <c r="G42" s="176">
        <f>'実質公債費比率（分子）の構造'!L$52</f>
        <v>1429</v>
      </c>
      <c r="H42" s="176"/>
      <c r="I42" s="176"/>
      <c r="J42" s="176">
        <f>'実質公債費比率（分子）の構造'!M$52</f>
        <v>1454</v>
      </c>
      <c r="K42" s="176"/>
      <c r="L42" s="176"/>
      <c r="M42" s="176">
        <f>'実質公債費比率（分子）の構造'!N$52</f>
        <v>1549</v>
      </c>
      <c r="N42" s="176"/>
      <c r="O42" s="176"/>
      <c r="P42" s="176">
        <f>'実質公債費比率（分子）の構造'!O$52</f>
        <v>1551</v>
      </c>
    </row>
    <row r="43" spans="1:16">
      <c r="A43" s="176" t="s">
        <v>17</v>
      </c>
      <c r="B43" s="176">
        <f>'実質公債費比率（分子）の構造'!K$51</f>
        <v>1</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1</v>
      </c>
      <c r="O43" s="176"/>
      <c r="P43" s="176"/>
    </row>
    <row r="44" spans="1:16">
      <c r="A44" s="176" t="s">
        <v>65</v>
      </c>
      <c r="B44" s="176">
        <f>'実質公債費比率（分子）の構造'!K$50</f>
        <v>57</v>
      </c>
      <c r="C44" s="176"/>
      <c r="D44" s="176"/>
      <c r="E44" s="176">
        <f>'実質公債費比率（分子）の構造'!L$50</f>
        <v>32</v>
      </c>
      <c r="F44" s="176"/>
      <c r="G44" s="176"/>
      <c r="H44" s="176">
        <f>'実質公債費比率（分子）の構造'!M$50</f>
        <v>22</v>
      </c>
      <c r="I44" s="176"/>
      <c r="J44" s="176"/>
      <c r="K44" s="176">
        <f>'実質公債費比率（分子）の構造'!N$50</f>
        <v>22</v>
      </c>
      <c r="L44" s="176"/>
      <c r="M44" s="176"/>
      <c r="N44" s="176">
        <f>'実質公債費比率（分子）の構造'!O$50</f>
        <v>25</v>
      </c>
      <c r="O44" s="176"/>
      <c r="P44" s="176"/>
    </row>
    <row r="45" spans="1:16">
      <c r="A45" s="176" t="s">
        <v>66</v>
      </c>
      <c r="B45" s="176">
        <f>'実質公債費比率（分子）の構造'!K$49</f>
        <v>28</v>
      </c>
      <c r="C45" s="176"/>
      <c r="D45" s="176"/>
      <c r="E45" s="176">
        <f>'実質公債費比率（分子）の構造'!L$49</f>
        <v>37</v>
      </c>
      <c r="F45" s="176"/>
      <c r="G45" s="176"/>
      <c r="H45" s="176">
        <f>'実質公債費比率（分子）の構造'!M$49</f>
        <v>46</v>
      </c>
      <c r="I45" s="176"/>
      <c r="J45" s="176"/>
      <c r="K45" s="176">
        <f>'実質公債費比率（分子）の構造'!N$49</f>
        <v>47</v>
      </c>
      <c r="L45" s="176"/>
      <c r="M45" s="176"/>
      <c r="N45" s="176">
        <f>'実質公債費比率（分子）の構造'!O$49</f>
        <v>49</v>
      </c>
      <c r="O45" s="176"/>
      <c r="P45" s="176"/>
    </row>
    <row r="46" spans="1:16">
      <c r="A46" s="176" t="s">
        <v>67</v>
      </c>
      <c r="B46" s="176">
        <f>'実質公債費比率（分子）の構造'!K$48</f>
        <v>397</v>
      </c>
      <c r="C46" s="176"/>
      <c r="D46" s="176"/>
      <c r="E46" s="176">
        <f>'実質公債費比率（分子）の構造'!L$48</f>
        <v>408</v>
      </c>
      <c r="F46" s="176"/>
      <c r="G46" s="176"/>
      <c r="H46" s="176">
        <f>'実質公債費比率（分子）の構造'!M$48</f>
        <v>514</v>
      </c>
      <c r="I46" s="176"/>
      <c r="J46" s="176"/>
      <c r="K46" s="176">
        <f>'実質公債費比率（分子）の構造'!N$48</f>
        <v>455</v>
      </c>
      <c r="L46" s="176"/>
      <c r="M46" s="176"/>
      <c r="N46" s="176">
        <f>'実質公債費比率（分子）の構造'!O$48</f>
        <v>474</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1443</v>
      </c>
      <c r="C49" s="176"/>
      <c r="D49" s="176"/>
      <c r="E49" s="176">
        <f>'実質公債費比率（分子）の構造'!L$45</f>
        <v>1514</v>
      </c>
      <c r="F49" s="176"/>
      <c r="G49" s="176"/>
      <c r="H49" s="176">
        <f>'実質公債費比率（分子）の構造'!M$45</f>
        <v>1606</v>
      </c>
      <c r="I49" s="176"/>
      <c r="J49" s="176"/>
      <c r="K49" s="176">
        <f>'実質公債費比率（分子）の構造'!N$45</f>
        <v>1739</v>
      </c>
      <c r="L49" s="176"/>
      <c r="M49" s="176"/>
      <c r="N49" s="176">
        <f>'実質公債費比率（分子）の構造'!O$45</f>
        <v>1836</v>
      </c>
      <c r="O49" s="176"/>
      <c r="P49" s="176"/>
    </row>
    <row r="50" spans="1:16">
      <c r="A50" s="176" t="s">
        <v>71</v>
      </c>
      <c r="B50" s="176" t="e">
        <f>NA()</f>
        <v>#N/A</v>
      </c>
      <c r="C50" s="176">
        <f>IF(ISNUMBER('実質公債費比率（分子）の構造'!K$53),'実質公債費比率（分子）の構造'!K$53,NA())</f>
        <v>544</v>
      </c>
      <c r="D50" s="176" t="e">
        <f>NA()</f>
        <v>#N/A</v>
      </c>
      <c r="E50" s="176" t="e">
        <f>NA()</f>
        <v>#N/A</v>
      </c>
      <c r="F50" s="176">
        <f>IF(ISNUMBER('実質公債費比率（分子）の構造'!L$53),'実質公債費比率（分子）の構造'!L$53,NA())</f>
        <v>562</v>
      </c>
      <c r="G50" s="176" t="e">
        <f>NA()</f>
        <v>#N/A</v>
      </c>
      <c r="H50" s="176" t="e">
        <f>NA()</f>
        <v>#N/A</v>
      </c>
      <c r="I50" s="176">
        <f>IF(ISNUMBER('実質公債費比率（分子）の構造'!M$53),'実質公債費比率（分子）の構造'!M$53,NA())</f>
        <v>735</v>
      </c>
      <c r="J50" s="176" t="e">
        <f>NA()</f>
        <v>#N/A</v>
      </c>
      <c r="K50" s="176" t="e">
        <f>NA()</f>
        <v>#N/A</v>
      </c>
      <c r="L50" s="176">
        <f>IF(ISNUMBER('実質公債費比率（分子）の構造'!N$53),'実質公債費比率（分子）の構造'!N$53,NA())</f>
        <v>714</v>
      </c>
      <c r="M50" s="176" t="e">
        <f>NA()</f>
        <v>#N/A</v>
      </c>
      <c r="N50" s="176" t="e">
        <f>NA()</f>
        <v>#N/A</v>
      </c>
      <c r="O50" s="176">
        <f>IF(ISNUMBER('実質公債費比率（分子）の構造'!O$53),'実質公債費比率（分子）の構造'!O$53,NA())</f>
        <v>834</v>
      </c>
      <c r="P50" s="176" t="e">
        <f>NA()</f>
        <v>#N/A</v>
      </c>
    </row>
    <row r="53" spans="1:16">
      <c r="A53" s="144" t="s">
        <v>72</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44</v>
      </c>
      <c r="B56" s="175"/>
      <c r="C56" s="175"/>
      <c r="D56" s="175">
        <f>'将来負担比率（分子）の構造'!I$52</f>
        <v>12282</v>
      </c>
      <c r="E56" s="175"/>
      <c r="F56" s="175"/>
      <c r="G56" s="175">
        <f>'将来負担比率（分子）の構造'!J$52</f>
        <v>11728</v>
      </c>
      <c r="H56" s="175"/>
      <c r="I56" s="175"/>
      <c r="J56" s="175">
        <f>'将来負担比率（分子）の構造'!K$52</f>
        <v>11298</v>
      </c>
      <c r="K56" s="175"/>
      <c r="L56" s="175"/>
      <c r="M56" s="175">
        <f>'将来負担比率（分子）の構造'!L$52</f>
        <v>10840</v>
      </c>
      <c r="N56" s="175"/>
      <c r="O56" s="175"/>
      <c r="P56" s="175">
        <f>'将来負担比率（分子）の構造'!M$52</f>
        <v>10245</v>
      </c>
    </row>
    <row r="57" spans="1:16">
      <c r="A57" s="175" t="s">
        <v>43</v>
      </c>
      <c r="B57" s="175"/>
      <c r="C57" s="175"/>
      <c r="D57" s="175">
        <f>'将来負担比率（分子）の構造'!I$51</f>
        <v>1466</v>
      </c>
      <c r="E57" s="175"/>
      <c r="F57" s="175"/>
      <c r="G57" s="175">
        <f>'将来負担比率（分子）の構造'!J$51</f>
        <v>1302</v>
      </c>
      <c r="H57" s="175"/>
      <c r="I57" s="175"/>
      <c r="J57" s="175">
        <f>'将来負担比率（分子）の構造'!K$51</f>
        <v>1156</v>
      </c>
      <c r="K57" s="175"/>
      <c r="L57" s="175"/>
      <c r="M57" s="175">
        <f>'将来負担比率（分子）の構造'!L$51</f>
        <v>1000</v>
      </c>
      <c r="N57" s="175"/>
      <c r="O57" s="175"/>
      <c r="P57" s="175">
        <f>'将来負担比率（分子）の構造'!M$51</f>
        <v>1424</v>
      </c>
    </row>
    <row r="58" spans="1:16">
      <c r="A58" s="175" t="s">
        <v>42</v>
      </c>
      <c r="B58" s="175"/>
      <c r="C58" s="175"/>
      <c r="D58" s="175">
        <f>'将来負担比率（分子）の構造'!I$50</f>
        <v>1657</v>
      </c>
      <c r="E58" s="175"/>
      <c r="F58" s="175"/>
      <c r="G58" s="175">
        <f>'将来負担比率（分子）の構造'!J$50</f>
        <v>1601</v>
      </c>
      <c r="H58" s="175"/>
      <c r="I58" s="175"/>
      <c r="J58" s="175">
        <f>'将来負担比率（分子）の構造'!K$50</f>
        <v>1650</v>
      </c>
      <c r="K58" s="175"/>
      <c r="L58" s="175"/>
      <c r="M58" s="175">
        <f>'将来負担比率（分子）の構造'!L$50</f>
        <v>1864</v>
      </c>
      <c r="N58" s="175"/>
      <c r="O58" s="175"/>
      <c r="P58" s="175">
        <f>'将来負担比率（分子）の構造'!M$50</f>
        <v>1762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767</v>
      </c>
      <c r="C62" s="175"/>
      <c r="D62" s="175"/>
      <c r="E62" s="175">
        <f>'将来負担比率（分子）の構造'!J$45</f>
        <v>680</v>
      </c>
      <c r="F62" s="175"/>
      <c r="G62" s="175"/>
      <c r="H62" s="175">
        <f>'将来負担比率（分子）の構造'!K$45</f>
        <v>625</v>
      </c>
      <c r="I62" s="175"/>
      <c r="J62" s="175"/>
      <c r="K62" s="175">
        <f>'将来負担比率（分子）の構造'!L$45</f>
        <v>612</v>
      </c>
      <c r="L62" s="175"/>
      <c r="M62" s="175"/>
      <c r="N62" s="175">
        <f>'将来負担比率（分子）の構造'!M$45</f>
        <v>552</v>
      </c>
      <c r="O62" s="175"/>
      <c r="P62" s="175"/>
    </row>
    <row r="63" spans="1:16">
      <c r="A63" s="175" t="s">
        <v>35</v>
      </c>
      <c r="B63" s="175">
        <f>'将来負担比率（分子）の構造'!I$44</f>
        <v>403</v>
      </c>
      <c r="C63" s="175"/>
      <c r="D63" s="175"/>
      <c r="E63" s="175">
        <f>'将来負担比率（分子）の構造'!J$44</f>
        <v>368</v>
      </c>
      <c r="F63" s="175"/>
      <c r="G63" s="175"/>
      <c r="H63" s="175">
        <f>'将来負担比率（分子）の構造'!K$44</f>
        <v>334</v>
      </c>
      <c r="I63" s="175"/>
      <c r="J63" s="175"/>
      <c r="K63" s="175">
        <f>'将来負担比率（分子）の構造'!L$44</f>
        <v>319</v>
      </c>
      <c r="L63" s="175"/>
      <c r="M63" s="175"/>
      <c r="N63" s="175">
        <f>'将来負担比率（分子）の構造'!M$44</f>
        <v>271</v>
      </c>
      <c r="O63" s="175"/>
      <c r="P63" s="175"/>
    </row>
    <row r="64" spans="1:16">
      <c r="A64" s="175" t="s">
        <v>34</v>
      </c>
      <c r="B64" s="175">
        <f>'将来負担比率（分子）の構造'!I$43</f>
        <v>3108</v>
      </c>
      <c r="C64" s="175"/>
      <c r="D64" s="175"/>
      <c r="E64" s="175">
        <f>'将来負担比率（分子）の構造'!J$43</f>
        <v>2854</v>
      </c>
      <c r="F64" s="175"/>
      <c r="G64" s="175"/>
      <c r="H64" s="175">
        <f>'将来負担比率（分子）の構造'!K$43</f>
        <v>2718</v>
      </c>
      <c r="I64" s="175"/>
      <c r="J64" s="175"/>
      <c r="K64" s="175">
        <f>'将来負担比率（分子）の構造'!L$43</f>
        <v>2602</v>
      </c>
      <c r="L64" s="175"/>
      <c r="M64" s="175"/>
      <c r="N64" s="175">
        <f>'将来負担比率（分子）の構造'!M$43</f>
        <v>2862</v>
      </c>
      <c r="O64" s="175"/>
      <c r="P64" s="175"/>
    </row>
    <row r="65" spans="1:16">
      <c r="A65" s="175" t="s">
        <v>33</v>
      </c>
      <c r="B65" s="175">
        <f>'将来負担比率（分子）の構造'!I$42</f>
        <v>162</v>
      </c>
      <c r="C65" s="175"/>
      <c r="D65" s="175"/>
      <c r="E65" s="175">
        <f>'将来負担比率（分子）の構造'!J$42</f>
        <v>123</v>
      </c>
      <c r="F65" s="175"/>
      <c r="G65" s="175"/>
      <c r="H65" s="175">
        <f>'将来負担比率（分子）の構造'!K$42</f>
        <v>99</v>
      </c>
      <c r="I65" s="175"/>
      <c r="J65" s="175"/>
      <c r="K65" s="175">
        <f>'将来負担比率（分子）の構造'!L$42</f>
        <v>129</v>
      </c>
      <c r="L65" s="175"/>
      <c r="M65" s="175"/>
      <c r="N65" s="175">
        <f>'将来負担比率（分子）の構造'!M$42</f>
        <v>120</v>
      </c>
      <c r="O65" s="175"/>
      <c r="P65" s="175"/>
    </row>
    <row r="66" spans="1:16">
      <c r="A66" s="175" t="s">
        <v>32</v>
      </c>
      <c r="B66" s="175">
        <f>'将来負担比率（分子）の構造'!I$41</f>
        <v>14985</v>
      </c>
      <c r="C66" s="175"/>
      <c r="D66" s="175"/>
      <c r="E66" s="175">
        <f>'将来負担比率（分子）の構造'!J$41</f>
        <v>14354</v>
      </c>
      <c r="F66" s="175"/>
      <c r="G66" s="175"/>
      <c r="H66" s="175">
        <f>'将来負担比率（分子）の構造'!K$41</f>
        <v>13819</v>
      </c>
      <c r="I66" s="175"/>
      <c r="J66" s="175"/>
      <c r="K66" s="175">
        <f>'将来負担比率（分子）の構造'!L$41</f>
        <v>13366</v>
      </c>
      <c r="L66" s="175"/>
      <c r="M66" s="175"/>
      <c r="N66" s="175">
        <f>'将来負担比率（分子）の構造'!M$41</f>
        <v>12498</v>
      </c>
      <c r="O66" s="175"/>
      <c r="P66" s="175"/>
    </row>
    <row r="67" spans="1:16">
      <c r="A67" s="175" t="s">
        <v>75</v>
      </c>
      <c r="B67" s="175" t="e">
        <f>NA()</f>
        <v>#N/A</v>
      </c>
      <c r="C67" s="175">
        <f>IF(ISNUMBER('将来負担比率（分子）の構造'!I$53), IF('将来負担比率（分子）の構造'!I$53 &lt; 0, 0, '将来負担比率（分子）の構造'!I$53), NA())</f>
        <v>4021</v>
      </c>
      <c r="D67" s="175" t="e">
        <f>NA()</f>
        <v>#N/A</v>
      </c>
      <c r="E67" s="175" t="e">
        <f>NA()</f>
        <v>#N/A</v>
      </c>
      <c r="F67" s="175">
        <f>IF(ISNUMBER('将来負担比率（分子）の構造'!J$53), IF('将来負担比率（分子）の構造'!J$53 &lt; 0, 0, '将来負担比率（分子）の構造'!J$53), NA())</f>
        <v>3748</v>
      </c>
      <c r="G67" s="175" t="e">
        <f>NA()</f>
        <v>#N/A</v>
      </c>
      <c r="H67" s="175" t="e">
        <f>NA()</f>
        <v>#N/A</v>
      </c>
      <c r="I67" s="175">
        <f>IF(ISNUMBER('将来負担比率（分子）の構造'!K$53), IF('将来負担比率（分子）の構造'!K$53 &lt; 0, 0, '将来負担比率（分子）の構造'!K$53), NA())</f>
        <v>3491</v>
      </c>
      <c r="J67" s="175" t="e">
        <f>NA()</f>
        <v>#N/A</v>
      </c>
      <c r="K67" s="175" t="e">
        <f>NA()</f>
        <v>#N/A</v>
      </c>
      <c r="L67" s="175">
        <f>IF(ISNUMBER('将来負担比率（分子）の構造'!L$53), IF('将来負担比率（分子）の構造'!L$53 &lt; 0, 0, '将来負担比率（分子）の構造'!L$53), NA())</f>
        <v>3322</v>
      </c>
      <c r="M67" s="175" t="e">
        <f>NA()</f>
        <v>#N/A</v>
      </c>
      <c r="N67" s="175" t="e">
        <f>NA()</f>
        <v>#N/A</v>
      </c>
      <c r="O67" s="175">
        <f>IF(ISNUMBER('将来負担比率（分子）の構造'!M$53), IF('将来負担比率（分子）の構造'!M$53 &lt; 0, 0, '将来負担比率（分子）の構造'!M$53), NA())</f>
        <v>2871</v>
      </c>
      <c r="P67" s="175" t="e">
        <f>NA()</f>
        <v>#N/A</v>
      </c>
    </row>
    <row r="70" spans="1:16">
      <c r="A70" s="177" t="s">
        <v>76</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77</v>
      </c>
      <c r="B72" s="179">
        <f>基金残高に係る経年分析!F55</f>
        <v>1067</v>
      </c>
      <c r="C72" s="179">
        <f>基金残高に係る経年分析!G55</f>
        <v>1164</v>
      </c>
      <c r="D72" s="179">
        <f>基金残高に係る経年分析!H55</f>
        <v>1105</v>
      </c>
    </row>
    <row r="73" spans="1:16">
      <c r="A73" s="178" t="s">
        <v>78</v>
      </c>
      <c r="B73" s="179">
        <f>基金残高に係る経年分析!F56</f>
        <v>101</v>
      </c>
      <c r="C73" s="179">
        <f>基金残高に係る経年分析!G56</f>
        <v>101</v>
      </c>
      <c r="D73" s="179">
        <f>基金残高に係る経年分析!H56</f>
        <v>51</v>
      </c>
    </row>
    <row r="74" spans="1:16">
      <c r="A74" s="178" t="s">
        <v>79</v>
      </c>
      <c r="B74" s="179">
        <f>基金残高に係る経年分析!F57</f>
        <v>1012</v>
      </c>
      <c r="C74" s="179">
        <f>基金残高に係る経年分析!G57</f>
        <v>1034</v>
      </c>
      <c r="D74" s="179">
        <f>基金残高に係る経年分析!H57</f>
        <v>910</v>
      </c>
    </row>
  </sheetData>
  <sheetProtection algorithmName="SHA-512" hashValue="naA5K9AwIfM4Dr7piWrUWkRYHX08k7Sh7MaQMD+T+Nx/UqqYLhZXBfSF1lsfz+X2xiuOJIyWI5mWYivNTpu1qg==" saltValue="kl66XoxDMBEitm2SF4tF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5703125" style="214" customWidth="1"/>
    <col min="2" max="2" width="2.42578125" style="214" customWidth="1"/>
    <col min="3" max="16" width="2.5703125" style="214" customWidth="1"/>
    <col min="17" max="17" width="2.42578125" style="214" customWidth="1"/>
    <col min="18" max="95" width="1.5703125" style="214" customWidth="1"/>
    <col min="96" max="133" width="1.5703125" style="226" customWidth="1"/>
    <col min="134" max="143" width="1.5703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233</v>
      </c>
      <c r="C5" s="677"/>
      <c r="D5" s="677"/>
      <c r="E5" s="677"/>
      <c r="F5" s="677"/>
      <c r="G5" s="677"/>
      <c r="H5" s="677"/>
      <c r="I5" s="677"/>
      <c r="J5" s="677"/>
      <c r="K5" s="677"/>
      <c r="L5" s="677"/>
      <c r="M5" s="677"/>
      <c r="N5" s="677"/>
      <c r="O5" s="677"/>
      <c r="P5" s="677"/>
      <c r="Q5" s="678"/>
      <c r="R5" s="673">
        <v>1589852</v>
      </c>
      <c r="S5" s="674"/>
      <c r="T5" s="674"/>
      <c r="U5" s="674"/>
      <c r="V5" s="674"/>
      <c r="W5" s="674"/>
      <c r="X5" s="674"/>
      <c r="Y5" s="702"/>
      <c r="Z5" s="715">
        <v>12.1</v>
      </c>
      <c r="AA5" s="715"/>
      <c r="AB5" s="715"/>
      <c r="AC5" s="715"/>
      <c r="AD5" s="716">
        <v>1589852</v>
      </c>
      <c r="AE5" s="716"/>
      <c r="AF5" s="716"/>
      <c r="AG5" s="716"/>
      <c r="AH5" s="716"/>
      <c r="AI5" s="716"/>
      <c r="AJ5" s="716"/>
      <c r="AK5" s="716"/>
      <c r="AL5" s="703">
        <v>22.7</v>
      </c>
      <c r="AM5" s="686"/>
      <c r="AN5" s="686"/>
      <c r="AO5" s="704"/>
      <c r="AP5" s="676" t="s">
        <v>234</v>
      </c>
      <c r="AQ5" s="677"/>
      <c r="AR5" s="677"/>
      <c r="AS5" s="677"/>
      <c r="AT5" s="677"/>
      <c r="AU5" s="677"/>
      <c r="AV5" s="677"/>
      <c r="AW5" s="677"/>
      <c r="AX5" s="677"/>
      <c r="AY5" s="677"/>
      <c r="AZ5" s="677"/>
      <c r="BA5" s="677"/>
      <c r="BB5" s="677"/>
      <c r="BC5" s="677"/>
      <c r="BD5" s="677"/>
      <c r="BE5" s="677"/>
      <c r="BF5" s="678"/>
      <c r="BG5" s="627">
        <v>1582410</v>
      </c>
      <c r="BH5" s="628"/>
      <c r="BI5" s="628"/>
      <c r="BJ5" s="628"/>
      <c r="BK5" s="628"/>
      <c r="BL5" s="628"/>
      <c r="BM5" s="628"/>
      <c r="BN5" s="629"/>
      <c r="BO5" s="663">
        <v>99.5</v>
      </c>
      <c r="BP5" s="663"/>
      <c r="BQ5" s="663"/>
      <c r="BR5" s="663"/>
      <c r="BS5" s="664">
        <v>18749</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c r="B6" s="624" t="s">
        <v>238</v>
      </c>
      <c r="C6" s="625"/>
      <c r="D6" s="625"/>
      <c r="E6" s="625"/>
      <c r="F6" s="625"/>
      <c r="G6" s="625"/>
      <c r="H6" s="625"/>
      <c r="I6" s="625"/>
      <c r="J6" s="625"/>
      <c r="K6" s="625"/>
      <c r="L6" s="625"/>
      <c r="M6" s="625"/>
      <c r="N6" s="625"/>
      <c r="O6" s="625"/>
      <c r="P6" s="625"/>
      <c r="Q6" s="626"/>
      <c r="R6" s="627">
        <v>140946</v>
      </c>
      <c r="S6" s="628"/>
      <c r="T6" s="628"/>
      <c r="U6" s="628"/>
      <c r="V6" s="628"/>
      <c r="W6" s="628"/>
      <c r="X6" s="628"/>
      <c r="Y6" s="629"/>
      <c r="Z6" s="663">
        <v>1.1000000000000001</v>
      </c>
      <c r="AA6" s="663"/>
      <c r="AB6" s="663"/>
      <c r="AC6" s="663"/>
      <c r="AD6" s="664">
        <v>140946</v>
      </c>
      <c r="AE6" s="664"/>
      <c r="AF6" s="664"/>
      <c r="AG6" s="664"/>
      <c r="AH6" s="664"/>
      <c r="AI6" s="664"/>
      <c r="AJ6" s="664"/>
      <c r="AK6" s="664"/>
      <c r="AL6" s="630">
        <v>2</v>
      </c>
      <c r="AM6" s="631"/>
      <c r="AN6" s="631"/>
      <c r="AO6" s="665"/>
      <c r="AP6" s="624" t="s">
        <v>239</v>
      </c>
      <c r="AQ6" s="625"/>
      <c r="AR6" s="625"/>
      <c r="AS6" s="625"/>
      <c r="AT6" s="625"/>
      <c r="AU6" s="625"/>
      <c r="AV6" s="625"/>
      <c r="AW6" s="625"/>
      <c r="AX6" s="625"/>
      <c r="AY6" s="625"/>
      <c r="AZ6" s="625"/>
      <c r="BA6" s="625"/>
      <c r="BB6" s="625"/>
      <c r="BC6" s="625"/>
      <c r="BD6" s="625"/>
      <c r="BE6" s="625"/>
      <c r="BF6" s="626"/>
      <c r="BG6" s="627">
        <v>1582410</v>
      </c>
      <c r="BH6" s="628"/>
      <c r="BI6" s="628"/>
      <c r="BJ6" s="628"/>
      <c r="BK6" s="628"/>
      <c r="BL6" s="628"/>
      <c r="BM6" s="628"/>
      <c r="BN6" s="629"/>
      <c r="BO6" s="663">
        <v>99.5</v>
      </c>
      <c r="BP6" s="663"/>
      <c r="BQ6" s="663"/>
      <c r="BR6" s="663"/>
      <c r="BS6" s="664">
        <v>18749</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82329</v>
      </c>
      <c r="CS6" s="628"/>
      <c r="CT6" s="628"/>
      <c r="CU6" s="628"/>
      <c r="CV6" s="628"/>
      <c r="CW6" s="628"/>
      <c r="CX6" s="628"/>
      <c r="CY6" s="629"/>
      <c r="CZ6" s="703">
        <v>0.6</v>
      </c>
      <c r="DA6" s="686"/>
      <c r="DB6" s="686"/>
      <c r="DC6" s="705"/>
      <c r="DD6" s="633" t="s">
        <v>128</v>
      </c>
      <c r="DE6" s="628"/>
      <c r="DF6" s="628"/>
      <c r="DG6" s="628"/>
      <c r="DH6" s="628"/>
      <c r="DI6" s="628"/>
      <c r="DJ6" s="628"/>
      <c r="DK6" s="628"/>
      <c r="DL6" s="628"/>
      <c r="DM6" s="628"/>
      <c r="DN6" s="628"/>
      <c r="DO6" s="628"/>
      <c r="DP6" s="629"/>
      <c r="DQ6" s="633">
        <v>82329</v>
      </c>
      <c r="DR6" s="628"/>
      <c r="DS6" s="628"/>
      <c r="DT6" s="628"/>
      <c r="DU6" s="628"/>
      <c r="DV6" s="628"/>
      <c r="DW6" s="628"/>
      <c r="DX6" s="628"/>
      <c r="DY6" s="628"/>
      <c r="DZ6" s="628"/>
      <c r="EA6" s="628"/>
      <c r="EB6" s="628"/>
      <c r="EC6" s="662"/>
    </row>
    <row r="7" spans="2:143" ht="11.25" customHeight="1">
      <c r="B7" s="624" t="s">
        <v>241</v>
      </c>
      <c r="C7" s="625"/>
      <c r="D7" s="625"/>
      <c r="E7" s="625"/>
      <c r="F7" s="625"/>
      <c r="G7" s="625"/>
      <c r="H7" s="625"/>
      <c r="I7" s="625"/>
      <c r="J7" s="625"/>
      <c r="K7" s="625"/>
      <c r="L7" s="625"/>
      <c r="M7" s="625"/>
      <c r="N7" s="625"/>
      <c r="O7" s="625"/>
      <c r="P7" s="625"/>
      <c r="Q7" s="626"/>
      <c r="R7" s="627">
        <v>589</v>
      </c>
      <c r="S7" s="628"/>
      <c r="T7" s="628"/>
      <c r="U7" s="628"/>
      <c r="V7" s="628"/>
      <c r="W7" s="628"/>
      <c r="X7" s="628"/>
      <c r="Y7" s="629"/>
      <c r="Z7" s="663">
        <v>0</v>
      </c>
      <c r="AA7" s="663"/>
      <c r="AB7" s="663"/>
      <c r="AC7" s="663"/>
      <c r="AD7" s="664">
        <v>589</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718475</v>
      </c>
      <c r="BH7" s="628"/>
      <c r="BI7" s="628"/>
      <c r="BJ7" s="628"/>
      <c r="BK7" s="628"/>
      <c r="BL7" s="628"/>
      <c r="BM7" s="628"/>
      <c r="BN7" s="629"/>
      <c r="BO7" s="663">
        <v>45.2</v>
      </c>
      <c r="BP7" s="663"/>
      <c r="BQ7" s="663"/>
      <c r="BR7" s="663"/>
      <c r="BS7" s="664">
        <v>18749</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1966246</v>
      </c>
      <c r="CS7" s="628"/>
      <c r="CT7" s="628"/>
      <c r="CU7" s="628"/>
      <c r="CV7" s="628"/>
      <c r="CW7" s="628"/>
      <c r="CX7" s="628"/>
      <c r="CY7" s="629"/>
      <c r="CZ7" s="663">
        <v>15.4</v>
      </c>
      <c r="DA7" s="663"/>
      <c r="DB7" s="663"/>
      <c r="DC7" s="663"/>
      <c r="DD7" s="633">
        <v>686353</v>
      </c>
      <c r="DE7" s="628"/>
      <c r="DF7" s="628"/>
      <c r="DG7" s="628"/>
      <c r="DH7" s="628"/>
      <c r="DI7" s="628"/>
      <c r="DJ7" s="628"/>
      <c r="DK7" s="628"/>
      <c r="DL7" s="628"/>
      <c r="DM7" s="628"/>
      <c r="DN7" s="628"/>
      <c r="DO7" s="628"/>
      <c r="DP7" s="629"/>
      <c r="DQ7" s="633">
        <v>1312071</v>
      </c>
      <c r="DR7" s="628"/>
      <c r="DS7" s="628"/>
      <c r="DT7" s="628"/>
      <c r="DU7" s="628"/>
      <c r="DV7" s="628"/>
      <c r="DW7" s="628"/>
      <c r="DX7" s="628"/>
      <c r="DY7" s="628"/>
      <c r="DZ7" s="628"/>
      <c r="EA7" s="628"/>
      <c r="EB7" s="628"/>
      <c r="EC7" s="662"/>
    </row>
    <row r="8" spans="2:143" ht="11.25" customHeight="1">
      <c r="B8" s="624" t="s">
        <v>244</v>
      </c>
      <c r="C8" s="625"/>
      <c r="D8" s="625"/>
      <c r="E8" s="625"/>
      <c r="F8" s="625"/>
      <c r="G8" s="625"/>
      <c r="H8" s="625"/>
      <c r="I8" s="625"/>
      <c r="J8" s="625"/>
      <c r="K8" s="625"/>
      <c r="L8" s="625"/>
      <c r="M8" s="625"/>
      <c r="N8" s="625"/>
      <c r="O8" s="625"/>
      <c r="P8" s="625"/>
      <c r="Q8" s="626"/>
      <c r="R8" s="627">
        <v>4333</v>
      </c>
      <c r="S8" s="628"/>
      <c r="T8" s="628"/>
      <c r="U8" s="628"/>
      <c r="V8" s="628"/>
      <c r="W8" s="628"/>
      <c r="X8" s="628"/>
      <c r="Y8" s="629"/>
      <c r="Z8" s="663">
        <v>0</v>
      </c>
      <c r="AA8" s="663"/>
      <c r="AB8" s="663"/>
      <c r="AC8" s="663"/>
      <c r="AD8" s="664">
        <v>4333</v>
      </c>
      <c r="AE8" s="664"/>
      <c r="AF8" s="664"/>
      <c r="AG8" s="664"/>
      <c r="AH8" s="664"/>
      <c r="AI8" s="664"/>
      <c r="AJ8" s="664"/>
      <c r="AK8" s="664"/>
      <c r="AL8" s="630">
        <v>0.1</v>
      </c>
      <c r="AM8" s="631"/>
      <c r="AN8" s="631"/>
      <c r="AO8" s="665"/>
      <c r="AP8" s="624" t="s">
        <v>245</v>
      </c>
      <c r="AQ8" s="625"/>
      <c r="AR8" s="625"/>
      <c r="AS8" s="625"/>
      <c r="AT8" s="625"/>
      <c r="AU8" s="625"/>
      <c r="AV8" s="625"/>
      <c r="AW8" s="625"/>
      <c r="AX8" s="625"/>
      <c r="AY8" s="625"/>
      <c r="AZ8" s="625"/>
      <c r="BA8" s="625"/>
      <c r="BB8" s="625"/>
      <c r="BC8" s="625"/>
      <c r="BD8" s="625"/>
      <c r="BE8" s="625"/>
      <c r="BF8" s="626"/>
      <c r="BG8" s="627">
        <v>20192</v>
      </c>
      <c r="BH8" s="628"/>
      <c r="BI8" s="628"/>
      <c r="BJ8" s="628"/>
      <c r="BK8" s="628"/>
      <c r="BL8" s="628"/>
      <c r="BM8" s="628"/>
      <c r="BN8" s="629"/>
      <c r="BO8" s="663">
        <v>1.3</v>
      </c>
      <c r="BP8" s="663"/>
      <c r="BQ8" s="663"/>
      <c r="BR8" s="663"/>
      <c r="BS8" s="664" t="s">
        <v>246</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2788933</v>
      </c>
      <c r="CS8" s="628"/>
      <c r="CT8" s="628"/>
      <c r="CU8" s="628"/>
      <c r="CV8" s="628"/>
      <c r="CW8" s="628"/>
      <c r="CX8" s="628"/>
      <c r="CY8" s="629"/>
      <c r="CZ8" s="663">
        <v>21.8</v>
      </c>
      <c r="DA8" s="663"/>
      <c r="DB8" s="663"/>
      <c r="DC8" s="663"/>
      <c r="DD8" s="633">
        <v>414854</v>
      </c>
      <c r="DE8" s="628"/>
      <c r="DF8" s="628"/>
      <c r="DG8" s="628"/>
      <c r="DH8" s="628"/>
      <c r="DI8" s="628"/>
      <c r="DJ8" s="628"/>
      <c r="DK8" s="628"/>
      <c r="DL8" s="628"/>
      <c r="DM8" s="628"/>
      <c r="DN8" s="628"/>
      <c r="DO8" s="628"/>
      <c r="DP8" s="629"/>
      <c r="DQ8" s="633">
        <v>1542090</v>
      </c>
      <c r="DR8" s="628"/>
      <c r="DS8" s="628"/>
      <c r="DT8" s="628"/>
      <c r="DU8" s="628"/>
      <c r="DV8" s="628"/>
      <c r="DW8" s="628"/>
      <c r="DX8" s="628"/>
      <c r="DY8" s="628"/>
      <c r="DZ8" s="628"/>
      <c r="EA8" s="628"/>
      <c r="EB8" s="628"/>
      <c r="EC8" s="662"/>
    </row>
    <row r="9" spans="2:143" ht="11.25" customHeight="1">
      <c r="B9" s="624" t="s">
        <v>248</v>
      </c>
      <c r="C9" s="625"/>
      <c r="D9" s="625"/>
      <c r="E9" s="625"/>
      <c r="F9" s="625"/>
      <c r="G9" s="625"/>
      <c r="H9" s="625"/>
      <c r="I9" s="625"/>
      <c r="J9" s="625"/>
      <c r="K9" s="625"/>
      <c r="L9" s="625"/>
      <c r="M9" s="625"/>
      <c r="N9" s="625"/>
      <c r="O9" s="625"/>
      <c r="P9" s="625"/>
      <c r="Q9" s="626"/>
      <c r="R9" s="627">
        <v>3506</v>
      </c>
      <c r="S9" s="628"/>
      <c r="T9" s="628"/>
      <c r="U9" s="628"/>
      <c r="V9" s="628"/>
      <c r="W9" s="628"/>
      <c r="X9" s="628"/>
      <c r="Y9" s="629"/>
      <c r="Z9" s="663">
        <v>0</v>
      </c>
      <c r="AA9" s="663"/>
      <c r="AB9" s="663"/>
      <c r="AC9" s="663"/>
      <c r="AD9" s="664">
        <v>3506</v>
      </c>
      <c r="AE9" s="664"/>
      <c r="AF9" s="664"/>
      <c r="AG9" s="664"/>
      <c r="AH9" s="664"/>
      <c r="AI9" s="664"/>
      <c r="AJ9" s="664"/>
      <c r="AK9" s="664"/>
      <c r="AL9" s="630">
        <v>0.1</v>
      </c>
      <c r="AM9" s="631"/>
      <c r="AN9" s="631"/>
      <c r="AO9" s="665"/>
      <c r="AP9" s="624" t="s">
        <v>249</v>
      </c>
      <c r="AQ9" s="625"/>
      <c r="AR9" s="625"/>
      <c r="AS9" s="625"/>
      <c r="AT9" s="625"/>
      <c r="AU9" s="625"/>
      <c r="AV9" s="625"/>
      <c r="AW9" s="625"/>
      <c r="AX9" s="625"/>
      <c r="AY9" s="625"/>
      <c r="AZ9" s="625"/>
      <c r="BA9" s="625"/>
      <c r="BB9" s="625"/>
      <c r="BC9" s="625"/>
      <c r="BD9" s="625"/>
      <c r="BE9" s="625"/>
      <c r="BF9" s="626"/>
      <c r="BG9" s="627">
        <v>601895</v>
      </c>
      <c r="BH9" s="628"/>
      <c r="BI9" s="628"/>
      <c r="BJ9" s="628"/>
      <c r="BK9" s="628"/>
      <c r="BL9" s="628"/>
      <c r="BM9" s="628"/>
      <c r="BN9" s="629"/>
      <c r="BO9" s="663">
        <v>37.9</v>
      </c>
      <c r="BP9" s="663"/>
      <c r="BQ9" s="663"/>
      <c r="BR9" s="663"/>
      <c r="BS9" s="664" t="s">
        <v>128</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1470138</v>
      </c>
      <c r="CS9" s="628"/>
      <c r="CT9" s="628"/>
      <c r="CU9" s="628"/>
      <c r="CV9" s="628"/>
      <c r="CW9" s="628"/>
      <c r="CX9" s="628"/>
      <c r="CY9" s="629"/>
      <c r="CZ9" s="663">
        <v>11.5</v>
      </c>
      <c r="DA9" s="663"/>
      <c r="DB9" s="663"/>
      <c r="DC9" s="663"/>
      <c r="DD9" s="633">
        <v>12752</v>
      </c>
      <c r="DE9" s="628"/>
      <c r="DF9" s="628"/>
      <c r="DG9" s="628"/>
      <c r="DH9" s="628"/>
      <c r="DI9" s="628"/>
      <c r="DJ9" s="628"/>
      <c r="DK9" s="628"/>
      <c r="DL9" s="628"/>
      <c r="DM9" s="628"/>
      <c r="DN9" s="628"/>
      <c r="DO9" s="628"/>
      <c r="DP9" s="629"/>
      <c r="DQ9" s="633">
        <v>1237205</v>
      </c>
      <c r="DR9" s="628"/>
      <c r="DS9" s="628"/>
      <c r="DT9" s="628"/>
      <c r="DU9" s="628"/>
      <c r="DV9" s="628"/>
      <c r="DW9" s="628"/>
      <c r="DX9" s="628"/>
      <c r="DY9" s="628"/>
      <c r="DZ9" s="628"/>
      <c r="EA9" s="628"/>
      <c r="EB9" s="628"/>
      <c r="EC9" s="662"/>
    </row>
    <row r="10" spans="2:143" ht="11.25" customHeight="1">
      <c r="B10" s="624" t="s">
        <v>251</v>
      </c>
      <c r="C10" s="625"/>
      <c r="D10" s="625"/>
      <c r="E10" s="625"/>
      <c r="F10" s="625"/>
      <c r="G10" s="625"/>
      <c r="H10" s="625"/>
      <c r="I10" s="625"/>
      <c r="J10" s="625"/>
      <c r="K10" s="625"/>
      <c r="L10" s="625"/>
      <c r="M10" s="625"/>
      <c r="N10" s="625"/>
      <c r="O10" s="625"/>
      <c r="P10" s="625"/>
      <c r="Q10" s="626"/>
      <c r="R10" s="627" t="s">
        <v>246</v>
      </c>
      <c r="S10" s="628"/>
      <c r="T10" s="628"/>
      <c r="U10" s="628"/>
      <c r="V10" s="628"/>
      <c r="W10" s="628"/>
      <c r="X10" s="628"/>
      <c r="Y10" s="629"/>
      <c r="Z10" s="663" t="s">
        <v>128</v>
      </c>
      <c r="AA10" s="663"/>
      <c r="AB10" s="663"/>
      <c r="AC10" s="663"/>
      <c r="AD10" s="664" t="s">
        <v>138</v>
      </c>
      <c r="AE10" s="664"/>
      <c r="AF10" s="664"/>
      <c r="AG10" s="664"/>
      <c r="AH10" s="664"/>
      <c r="AI10" s="664"/>
      <c r="AJ10" s="664"/>
      <c r="AK10" s="664"/>
      <c r="AL10" s="630" t="s">
        <v>138</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44111</v>
      </c>
      <c r="BH10" s="628"/>
      <c r="BI10" s="628"/>
      <c r="BJ10" s="628"/>
      <c r="BK10" s="628"/>
      <c r="BL10" s="628"/>
      <c r="BM10" s="628"/>
      <c r="BN10" s="629"/>
      <c r="BO10" s="663">
        <v>2.8</v>
      </c>
      <c r="BP10" s="663"/>
      <c r="BQ10" s="663"/>
      <c r="BR10" s="663"/>
      <c r="BS10" s="664">
        <v>3972</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10240</v>
      </c>
      <c r="CS10" s="628"/>
      <c r="CT10" s="628"/>
      <c r="CU10" s="628"/>
      <c r="CV10" s="628"/>
      <c r="CW10" s="628"/>
      <c r="CX10" s="628"/>
      <c r="CY10" s="629"/>
      <c r="CZ10" s="663">
        <v>0.1</v>
      </c>
      <c r="DA10" s="663"/>
      <c r="DB10" s="663"/>
      <c r="DC10" s="663"/>
      <c r="DD10" s="633" t="s">
        <v>246</v>
      </c>
      <c r="DE10" s="628"/>
      <c r="DF10" s="628"/>
      <c r="DG10" s="628"/>
      <c r="DH10" s="628"/>
      <c r="DI10" s="628"/>
      <c r="DJ10" s="628"/>
      <c r="DK10" s="628"/>
      <c r="DL10" s="628"/>
      <c r="DM10" s="628"/>
      <c r="DN10" s="628"/>
      <c r="DO10" s="628"/>
      <c r="DP10" s="629"/>
      <c r="DQ10" s="633">
        <v>240</v>
      </c>
      <c r="DR10" s="628"/>
      <c r="DS10" s="628"/>
      <c r="DT10" s="628"/>
      <c r="DU10" s="628"/>
      <c r="DV10" s="628"/>
      <c r="DW10" s="628"/>
      <c r="DX10" s="628"/>
      <c r="DY10" s="628"/>
      <c r="DZ10" s="628"/>
      <c r="EA10" s="628"/>
      <c r="EB10" s="628"/>
      <c r="EC10" s="662"/>
    </row>
    <row r="11" spans="2:143" ht="11.25" customHeight="1">
      <c r="B11" s="624" t="s">
        <v>254</v>
      </c>
      <c r="C11" s="625"/>
      <c r="D11" s="625"/>
      <c r="E11" s="625"/>
      <c r="F11" s="625"/>
      <c r="G11" s="625"/>
      <c r="H11" s="625"/>
      <c r="I11" s="625"/>
      <c r="J11" s="625"/>
      <c r="K11" s="625"/>
      <c r="L11" s="625"/>
      <c r="M11" s="625"/>
      <c r="N11" s="625"/>
      <c r="O11" s="625"/>
      <c r="P11" s="625"/>
      <c r="Q11" s="626"/>
      <c r="R11" s="627">
        <v>309005</v>
      </c>
      <c r="S11" s="628"/>
      <c r="T11" s="628"/>
      <c r="U11" s="628"/>
      <c r="V11" s="628"/>
      <c r="W11" s="628"/>
      <c r="X11" s="628"/>
      <c r="Y11" s="629"/>
      <c r="Z11" s="630">
        <v>2.4</v>
      </c>
      <c r="AA11" s="631"/>
      <c r="AB11" s="631"/>
      <c r="AC11" s="632"/>
      <c r="AD11" s="633">
        <v>309005</v>
      </c>
      <c r="AE11" s="628"/>
      <c r="AF11" s="628"/>
      <c r="AG11" s="628"/>
      <c r="AH11" s="628"/>
      <c r="AI11" s="628"/>
      <c r="AJ11" s="628"/>
      <c r="AK11" s="629"/>
      <c r="AL11" s="630">
        <v>4.4000000000000004</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52277</v>
      </c>
      <c r="BH11" s="628"/>
      <c r="BI11" s="628"/>
      <c r="BJ11" s="628"/>
      <c r="BK11" s="628"/>
      <c r="BL11" s="628"/>
      <c r="BM11" s="628"/>
      <c r="BN11" s="629"/>
      <c r="BO11" s="663">
        <v>3.3</v>
      </c>
      <c r="BP11" s="663"/>
      <c r="BQ11" s="663"/>
      <c r="BR11" s="663"/>
      <c r="BS11" s="664">
        <v>14777</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448297</v>
      </c>
      <c r="CS11" s="628"/>
      <c r="CT11" s="628"/>
      <c r="CU11" s="628"/>
      <c r="CV11" s="628"/>
      <c r="CW11" s="628"/>
      <c r="CX11" s="628"/>
      <c r="CY11" s="629"/>
      <c r="CZ11" s="663">
        <v>3.5</v>
      </c>
      <c r="DA11" s="663"/>
      <c r="DB11" s="663"/>
      <c r="DC11" s="663"/>
      <c r="DD11" s="633">
        <v>122132</v>
      </c>
      <c r="DE11" s="628"/>
      <c r="DF11" s="628"/>
      <c r="DG11" s="628"/>
      <c r="DH11" s="628"/>
      <c r="DI11" s="628"/>
      <c r="DJ11" s="628"/>
      <c r="DK11" s="628"/>
      <c r="DL11" s="628"/>
      <c r="DM11" s="628"/>
      <c r="DN11" s="628"/>
      <c r="DO11" s="628"/>
      <c r="DP11" s="629"/>
      <c r="DQ11" s="633">
        <v>239069</v>
      </c>
      <c r="DR11" s="628"/>
      <c r="DS11" s="628"/>
      <c r="DT11" s="628"/>
      <c r="DU11" s="628"/>
      <c r="DV11" s="628"/>
      <c r="DW11" s="628"/>
      <c r="DX11" s="628"/>
      <c r="DY11" s="628"/>
      <c r="DZ11" s="628"/>
      <c r="EA11" s="628"/>
      <c r="EB11" s="628"/>
      <c r="EC11" s="662"/>
    </row>
    <row r="12" spans="2:143" ht="11.25" customHeight="1">
      <c r="B12" s="624" t="s">
        <v>257</v>
      </c>
      <c r="C12" s="625"/>
      <c r="D12" s="625"/>
      <c r="E12" s="625"/>
      <c r="F12" s="625"/>
      <c r="G12" s="625"/>
      <c r="H12" s="625"/>
      <c r="I12" s="625"/>
      <c r="J12" s="625"/>
      <c r="K12" s="625"/>
      <c r="L12" s="625"/>
      <c r="M12" s="625"/>
      <c r="N12" s="625"/>
      <c r="O12" s="625"/>
      <c r="P12" s="625"/>
      <c r="Q12" s="626"/>
      <c r="R12" s="627" t="s">
        <v>128</v>
      </c>
      <c r="S12" s="628"/>
      <c r="T12" s="628"/>
      <c r="U12" s="628"/>
      <c r="V12" s="628"/>
      <c r="W12" s="628"/>
      <c r="X12" s="628"/>
      <c r="Y12" s="629"/>
      <c r="Z12" s="663" t="s">
        <v>128</v>
      </c>
      <c r="AA12" s="663"/>
      <c r="AB12" s="663"/>
      <c r="AC12" s="663"/>
      <c r="AD12" s="664" t="s">
        <v>138</v>
      </c>
      <c r="AE12" s="664"/>
      <c r="AF12" s="664"/>
      <c r="AG12" s="664"/>
      <c r="AH12" s="664"/>
      <c r="AI12" s="664"/>
      <c r="AJ12" s="664"/>
      <c r="AK12" s="664"/>
      <c r="AL12" s="630" t="s">
        <v>128</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690552</v>
      </c>
      <c r="BH12" s="628"/>
      <c r="BI12" s="628"/>
      <c r="BJ12" s="628"/>
      <c r="BK12" s="628"/>
      <c r="BL12" s="628"/>
      <c r="BM12" s="628"/>
      <c r="BN12" s="629"/>
      <c r="BO12" s="663">
        <v>43.4</v>
      </c>
      <c r="BP12" s="663"/>
      <c r="BQ12" s="663"/>
      <c r="BR12" s="663"/>
      <c r="BS12" s="664" t="s">
        <v>246</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369431</v>
      </c>
      <c r="CS12" s="628"/>
      <c r="CT12" s="628"/>
      <c r="CU12" s="628"/>
      <c r="CV12" s="628"/>
      <c r="CW12" s="628"/>
      <c r="CX12" s="628"/>
      <c r="CY12" s="629"/>
      <c r="CZ12" s="663">
        <v>2.9</v>
      </c>
      <c r="DA12" s="663"/>
      <c r="DB12" s="663"/>
      <c r="DC12" s="663"/>
      <c r="DD12" s="633">
        <v>28678</v>
      </c>
      <c r="DE12" s="628"/>
      <c r="DF12" s="628"/>
      <c r="DG12" s="628"/>
      <c r="DH12" s="628"/>
      <c r="DI12" s="628"/>
      <c r="DJ12" s="628"/>
      <c r="DK12" s="628"/>
      <c r="DL12" s="628"/>
      <c r="DM12" s="628"/>
      <c r="DN12" s="628"/>
      <c r="DO12" s="628"/>
      <c r="DP12" s="629"/>
      <c r="DQ12" s="633">
        <v>317676</v>
      </c>
      <c r="DR12" s="628"/>
      <c r="DS12" s="628"/>
      <c r="DT12" s="628"/>
      <c r="DU12" s="628"/>
      <c r="DV12" s="628"/>
      <c r="DW12" s="628"/>
      <c r="DX12" s="628"/>
      <c r="DY12" s="628"/>
      <c r="DZ12" s="628"/>
      <c r="EA12" s="628"/>
      <c r="EB12" s="628"/>
      <c r="EC12" s="662"/>
    </row>
    <row r="13" spans="2:143" ht="11.25" customHeight="1">
      <c r="B13" s="624" t="s">
        <v>260</v>
      </c>
      <c r="C13" s="625"/>
      <c r="D13" s="625"/>
      <c r="E13" s="625"/>
      <c r="F13" s="625"/>
      <c r="G13" s="625"/>
      <c r="H13" s="625"/>
      <c r="I13" s="625"/>
      <c r="J13" s="625"/>
      <c r="K13" s="625"/>
      <c r="L13" s="625"/>
      <c r="M13" s="625"/>
      <c r="N13" s="625"/>
      <c r="O13" s="625"/>
      <c r="P13" s="625"/>
      <c r="Q13" s="626"/>
      <c r="R13" s="627" t="s">
        <v>246</v>
      </c>
      <c r="S13" s="628"/>
      <c r="T13" s="628"/>
      <c r="U13" s="628"/>
      <c r="V13" s="628"/>
      <c r="W13" s="628"/>
      <c r="X13" s="628"/>
      <c r="Y13" s="629"/>
      <c r="Z13" s="663" t="s">
        <v>246</v>
      </c>
      <c r="AA13" s="663"/>
      <c r="AB13" s="663"/>
      <c r="AC13" s="663"/>
      <c r="AD13" s="664" t="s">
        <v>246</v>
      </c>
      <c r="AE13" s="664"/>
      <c r="AF13" s="664"/>
      <c r="AG13" s="664"/>
      <c r="AH13" s="664"/>
      <c r="AI13" s="664"/>
      <c r="AJ13" s="664"/>
      <c r="AK13" s="664"/>
      <c r="AL13" s="630" t="s">
        <v>138</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676716</v>
      </c>
      <c r="BH13" s="628"/>
      <c r="BI13" s="628"/>
      <c r="BJ13" s="628"/>
      <c r="BK13" s="628"/>
      <c r="BL13" s="628"/>
      <c r="BM13" s="628"/>
      <c r="BN13" s="629"/>
      <c r="BO13" s="663">
        <v>42.6</v>
      </c>
      <c r="BP13" s="663"/>
      <c r="BQ13" s="663"/>
      <c r="BR13" s="663"/>
      <c r="BS13" s="664" t="s">
        <v>246</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1418128</v>
      </c>
      <c r="CS13" s="628"/>
      <c r="CT13" s="628"/>
      <c r="CU13" s="628"/>
      <c r="CV13" s="628"/>
      <c r="CW13" s="628"/>
      <c r="CX13" s="628"/>
      <c r="CY13" s="629"/>
      <c r="CZ13" s="663">
        <v>11.1</v>
      </c>
      <c r="DA13" s="663"/>
      <c r="DB13" s="663"/>
      <c r="DC13" s="663"/>
      <c r="DD13" s="633">
        <v>748664</v>
      </c>
      <c r="DE13" s="628"/>
      <c r="DF13" s="628"/>
      <c r="DG13" s="628"/>
      <c r="DH13" s="628"/>
      <c r="DI13" s="628"/>
      <c r="DJ13" s="628"/>
      <c r="DK13" s="628"/>
      <c r="DL13" s="628"/>
      <c r="DM13" s="628"/>
      <c r="DN13" s="628"/>
      <c r="DO13" s="628"/>
      <c r="DP13" s="629"/>
      <c r="DQ13" s="633">
        <v>777912</v>
      </c>
      <c r="DR13" s="628"/>
      <c r="DS13" s="628"/>
      <c r="DT13" s="628"/>
      <c r="DU13" s="628"/>
      <c r="DV13" s="628"/>
      <c r="DW13" s="628"/>
      <c r="DX13" s="628"/>
      <c r="DY13" s="628"/>
      <c r="DZ13" s="628"/>
      <c r="EA13" s="628"/>
      <c r="EB13" s="628"/>
      <c r="EC13" s="662"/>
    </row>
    <row r="14" spans="2:143" ht="11.25" customHeight="1">
      <c r="B14" s="624" t="s">
        <v>263</v>
      </c>
      <c r="C14" s="625"/>
      <c r="D14" s="625"/>
      <c r="E14" s="625"/>
      <c r="F14" s="625"/>
      <c r="G14" s="625"/>
      <c r="H14" s="625"/>
      <c r="I14" s="625"/>
      <c r="J14" s="625"/>
      <c r="K14" s="625"/>
      <c r="L14" s="625"/>
      <c r="M14" s="625"/>
      <c r="N14" s="625"/>
      <c r="O14" s="625"/>
      <c r="P14" s="625"/>
      <c r="Q14" s="626"/>
      <c r="R14" s="627" t="s">
        <v>246</v>
      </c>
      <c r="S14" s="628"/>
      <c r="T14" s="628"/>
      <c r="U14" s="628"/>
      <c r="V14" s="628"/>
      <c r="W14" s="628"/>
      <c r="X14" s="628"/>
      <c r="Y14" s="629"/>
      <c r="Z14" s="663" t="s">
        <v>128</v>
      </c>
      <c r="AA14" s="663"/>
      <c r="AB14" s="663"/>
      <c r="AC14" s="663"/>
      <c r="AD14" s="664" t="s">
        <v>128</v>
      </c>
      <c r="AE14" s="664"/>
      <c r="AF14" s="664"/>
      <c r="AG14" s="664"/>
      <c r="AH14" s="664"/>
      <c r="AI14" s="664"/>
      <c r="AJ14" s="664"/>
      <c r="AK14" s="664"/>
      <c r="AL14" s="630" t="s">
        <v>138</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33261</v>
      </c>
      <c r="BH14" s="628"/>
      <c r="BI14" s="628"/>
      <c r="BJ14" s="628"/>
      <c r="BK14" s="628"/>
      <c r="BL14" s="628"/>
      <c r="BM14" s="628"/>
      <c r="BN14" s="629"/>
      <c r="BO14" s="663">
        <v>2.1</v>
      </c>
      <c r="BP14" s="663"/>
      <c r="BQ14" s="663"/>
      <c r="BR14" s="663"/>
      <c r="BS14" s="664" t="s">
        <v>246</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565352</v>
      </c>
      <c r="CS14" s="628"/>
      <c r="CT14" s="628"/>
      <c r="CU14" s="628"/>
      <c r="CV14" s="628"/>
      <c r="CW14" s="628"/>
      <c r="CX14" s="628"/>
      <c r="CY14" s="629"/>
      <c r="CZ14" s="663">
        <v>4.4000000000000004</v>
      </c>
      <c r="DA14" s="663"/>
      <c r="DB14" s="663"/>
      <c r="DC14" s="663"/>
      <c r="DD14" s="633">
        <v>957</v>
      </c>
      <c r="DE14" s="628"/>
      <c r="DF14" s="628"/>
      <c r="DG14" s="628"/>
      <c r="DH14" s="628"/>
      <c r="DI14" s="628"/>
      <c r="DJ14" s="628"/>
      <c r="DK14" s="628"/>
      <c r="DL14" s="628"/>
      <c r="DM14" s="628"/>
      <c r="DN14" s="628"/>
      <c r="DO14" s="628"/>
      <c r="DP14" s="629"/>
      <c r="DQ14" s="633">
        <v>518512</v>
      </c>
      <c r="DR14" s="628"/>
      <c r="DS14" s="628"/>
      <c r="DT14" s="628"/>
      <c r="DU14" s="628"/>
      <c r="DV14" s="628"/>
      <c r="DW14" s="628"/>
      <c r="DX14" s="628"/>
      <c r="DY14" s="628"/>
      <c r="DZ14" s="628"/>
      <c r="EA14" s="628"/>
      <c r="EB14" s="628"/>
      <c r="EC14" s="662"/>
    </row>
    <row r="15" spans="2:143" ht="11.25" customHeight="1">
      <c r="B15" s="624" t="s">
        <v>266</v>
      </c>
      <c r="C15" s="625"/>
      <c r="D15" s="625"/>
      <c r="E15" s="625"/>
      <c r="F15" s="625"/>
      <c r="G15" s="625"/>
      <c r="H15" s="625"/>
      <c r="I15" s="625"/>
      <c r="J15" s="625"/>
      <c r="K15" s="625"/>
      <c r="L15" s="625"/>
      <c r="M15" s="625"/>
      <c r="N15" s="625"/>
      <c r="O15" s="625"/>
      <c r="P15" s="625"/>
      <c r="Q15" s="626"/>
      <c r="R15" s="627" t="s">
        <v>246</v>
      </c>
      <c r="S15" s="628"/>
      <c r="T15" s="628"/>
      <c r="U15" s="628"/>
      <c r="V15" s="628"/>
      <c r="W15" s="628"/>
      <c r="X15" s="628"/>
      <c r="Y15" s="629"/>
      <c r="Z15" s="663" t="s">
        <v>138</v>
      </c>
      <c r="AA15" s="663"/>
      <c r="AB15" s="663"/>
      <c r="AC15" s="663"/>
      <c r="AD15" s="664" t="s">
        <v>246</v>
      </c>
      <c r="AE15" s="664"/>
      <c r="AF15" s="664"/>
      <c r="AG15" s="664"/>
      <c r="AH15" s="664"/>
      <c r="AI15" s="664"/>
      <c r="AJ15" s="664"/>
      <c r="AK15" s="664"/>
      <c r="AL15" s="630" t="s">
        <v>246</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140122</v>
      </c>
      <c r="BH15" s="628"/>
      <c r="BI15" s="628"/>
      <c r="BJ15" s="628"/>
      <c r="BK15" s="628"/>
      <c r="BL15" s="628"/>
      <c r="BM15" s="628"/>
      <c r="BN15" s="629"/>
      <c r="BO15" s="663">
        <v>8.8000000000000007</v>
      </c>
      <c r="BP15" s="663"/>
      <c r="BQ15" s="663"/>
      <c r="BR15" s="663"/>
      <c r="BS15" s="664" t="s">
        <v>138</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1255716</v>
      </c>
      <c r="CS15" s="628"/>
      <c r="CT15" s="628"/>
      <c r="CU15" s="628"/>
      <c r="CV15" s="628"/>
      <c r="CW15" s="628"/>
      <c r="CX15" s="628"/>
      <c r="CY15" s="629"/>
      <c r="CZ15" s="663">
        <v>9.8000000000000007</v>
      </c>
      <c r="DA15" s="663"/>
      <c r="DB15" s="663"/>
      <c r="DC15" s="663"/>
      <c r="DD15" s="633">
        <v>304039</v>
      </c>
      <c r="DE15" s="628"/>
      <c r="DF15" s="628"/>
      <c r="DG15" s="628"/>
      <c r="DH15" s="628"/>
      <c r="DI15" s="628"/>
      <c r="DJ15" s="628"/>
      <c r="DK15" s="628"/>
      <c r="DL15" s="628"/>
      <c r="DM15" s="628"/>
      <c r="DN15" s="628"/>
      <c r="DO15" s="628"/>
      <c r="DP15" s="629"/>
      <c r="DQ15" s="633">
        <v>887734</v>
      </c>
      <c r="DR15" s="628"/>
      <c r="DS15" s="628"/>
      <c r="DT15" s="628"/>
      <c r="DU15" s="628"/>
      <c r="DV15" s="628"/>
      <c r="DW15" s="628"/>
      <c r="DX15" s="628"/>
      <c r="DY15" s="628"/>
      <c r="DZ15" s="628"/>
      <c r="EA15" s="628"/>
      <c r="EB15" s="628"/>
      <c r="EC15" s="662"/>
    </row>
    <row r="16" spans="2:143" ht="11.25" customHeight="1">
      <c r="B16" s="624" t="s">
        <v>269</v>
      </c>
      <c r="C16" s="625"/>
      <c r="D16" s="625"/>
      <c r="E16" s="625"/>
      <c r="F16" s="625"/>
      <c r="G16" s="625"/>
      <c r="H16" s="625"/>
      <c r="I16" s="625"/>
      <c r="J16" s="625"/>
      <c r="K16" s="625"/>
      <c r="L16" s="625"/>
      <c r="M16" s="625"/>
      <c r="N16" s="625"/>
      <c r="O16" s="625"/>
      <c r="P16" s="625"/>
      <c r="Q16" s="626"/>
      <c r="R16" s="627">
        <v>10461</v>
      </c>
      <c r="S16" s="628"/>
      <c r="T16" s="628"/>
      <c r="U16" s="628"/>
      <c r="V16" s="628"/>
      <c r="W16" s="628"/>
      <c r="X16" s="628"/>
      <c r="Y16" s="629"/>
      <c r="Z16" s="663">
        <v>0.1</v>
      </c>
      <c r="AA16" s="663"/>
      <c r="AB16" s="663"/>
      <c r="AC16" s="663"/>
      <c r="AD16" s="664">
        <v>10461</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128</v>
      </c>
      <c r="BH16" s="628"/>
      <c r="BI16" s="628"/>
      <c r="BJ16" s="628"/>
      <c r="BK16" s="628"/>
      <c r="BL16" s="628"/>
      <c r="BM16" s="628"/>
      <c r="BN16" s="629"/>
      <c r="BO16" s="663" t="s">
        <v>246</v>
      </c>
      <c r="BP16" s="663"/>
      <c r="BQ16" s="663"/>
      <c r="BR16" s="663"/>
      <c r="BS16" s="664" t="s">
        <v>246</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382307</v>
      </c>
      <c r="CS16" s="628"/>
      <c r="CT16" s="628"/>
      <c r="CU16" s="628"/>
      <c r="CV16" s="628"/>
      <c r="CW16" s="628"/>
      <c r="CX16" s="628"/>
      <c r="CY16" s="629"/>
      <c r="CZ16" s="663">
        <v>3</v>
      </c>
      <c r="DA16" s="663"/>
      <c r="DB16" s="663"/>
      <c r="DC16" s="663"/>
      <c r="DD16" s="633" t="s">
        <v>246</v>
      </c>
      <c r="DE16" s="628"/>
      <c r="DF16" s="628"/>
      <c r="DG16" s="628"/>
      <c r="DH16" s="628"/>
      <c r="DI16" s="628"/>
      <c r="DJ16" s="628"/>
      <c r="DK16" s="628"/>
      <c r="DL16" s="628"/>
      <c r="DM16" s="628"/>
      <c r="DN16" s="628"/>
      <c r="DO16" s="628"/>
      <c r="DP16" s="629"/>
      <c r="DQ16" s="633">
        <v>55024</v>
      </c>
      <c r="DR16" s="628"/>
      <c r="DS16" s="628"/>
      <c r="DT16" s="628"/>
      <c r="DU16" s="628"/>
      <c r="DV16" s="628"/>
      <c r="DW16" s="628"/>
      <c r="DX16" s="628"/>
      <c r="DY16" s="628"/>
      <c r="DZ16" s="628"/>
      <c r="EA16" s="628"/>
      <c r="EB16" s="628"/>
      <c r="EC16" s="662"/>
    </row>
    <row r="17" spans="2:133" ht="11.25" customHeight="1">
      <c r="B17" s="624" t="s">
        <v>272</v>
      </c>
      <c r="C17" s="625"/>
      <c r="D17" s="625"/>
      <c r="E17" s="625"/>
      <c r="F17" s="625"/>
      <c r="G17" s="625"/>
      <c r="H17" s="625"/>
      <c r="I17" s="625"/>
      <c r="J17" s="625"/>
      <c r="K17" s="625"/>
      <c r="L17" s="625"/>
      <c r="M17" s="625"/>
      <c r="N17" s="625"/>
      <c r="O17" s="625"/>
      <c r="P17" s="625"/>
      <c r="Q17" s="626"/>
      <c r="R17" s="627">
        <v>22860</v>
      </c>
      <c r="S17" s="628"/>
      <c r="T17" s="628"/>
      <c r="U17" s="628"/>
      <c r="V17" s="628"/>
      <c r="W17" s="628"/>
      <c r="X17" s="628"/>
      <c r="Y17" s="629"/>
      <c r="Z17" s="663">
        <v>0.2</v>
      </c>
      <c r="AA17" s="663"/>
      <c r="AB17" s="663"/>
      <c r="AC17" s="663"/>
      <c r="AD17" s="664">
        <v>22860</v>
      </c>
      <c r="AE17" s="664"/>
      <c r="AF17" s="664"/>
      <c r="AG17" s="664"/>
      <c r="AH17" s="664"/>
      <c r="AI17" s="664"/>
      <c r="AJ17" s="664"/>
      <c r="AK17" s="664"/>
      <c r="AL17" s="630">
        <v>0.3</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128</v>
      </c>
      <c r="BH17" s="628"/>
      <c r="BI17" s="628"/>
      <c r="BJ17" s="628"/>
      <c r="BK17" s="628"/>
      <c r="BL17" s="628"/>
      <c r="BM17" s="628"/>
      <c r="BN17" s="629"/>
      <c r="BO17" s="663" t="s">
        <v>128</v>
      </c>
      <c r="BP17" s="663"/>
      <c r="BQ17" s="663"/>
      <c r="BR17" s="663"/>
      <c r="BS17" s="664" t="s">
        <v>128</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2011738</v>
      </c>
      <c r="CS17" s="628"/>
      <c r="CT17" s="628"/>
      <c r="CU17" s="628"/>
      <c r="CV17" s="628"/>
      <c r="CW17" s="628"/>
      <c r="CX17" s="628"/>
      <c r="CY17" s="629"/>
      <c r="CZ17" s="663">
        <v>15.8</v>
      </c>
      <c r="DA17" s="663"/>
      <c r="DB17" s="663"/>
      <c r="DC17" s="663"/>
      <c r="DD17" s="633" t="s">
        <v>246</v>
      </c>
      <c r="DE17" s="628"/>
      <c r="DF17" s="628"/>
      <c r="DG17" s="628"/>
      <c r="DH17" s="628"/>
      <c r="DI17" s="628"/>
      <c r="DJ17" s="628"/>
      <c r="DK17" s="628"/>
      <c r="DL17" s="628"/>
      <c r="DM17" s="628"/>
      <c r="DN17" s="628"/>
      <c r="DO17" s="628"/>
      <c r="DP17" s="629"/>
      <c r="DQ17" s="633">
        <v>1859652</v>
      </c>
      <c r="DR17" s="628"/>
      <c r="DS17" s="628"/>
      <c r="DT17" s="628"/>
      <c r="DU17" s="628"/>
      <c r="DV17" s="628"/>
      <c r="DW17" s="628"/>
      <c r="DX17" s="628"/>
      <c r="DY17" s="628"/>
      <c r="DZ17" s="628"/>
      <c r="EA17" s="628"/>
      <c r="EB17" s="628"/>
      <c r="EC17" s="662"/>
    </row>
    <row r="18" spans="2:133" ht="11.25" customHeight="1">
      <c r="B18" s="624" t="s">
        <v>275</v>
      </c>
      <c r="C18" s="625"/>
      <c r="D18" s="625"/>
      <c r="E18" s="625"/>
      <c r="F18" s="625"/>
      <c r="G18" s="625"/>
      <c r="H18" s="625"/>
      <c r="I18" s="625"/>
      <c r="J18" s="625"/>
      <c r="K18" s="625"/>
      <c r="L18" s="625"/>
      <c r="M18" s="625"/>
      <c r="N18" s="625"/>
      <c r="O18" s="625"/>
      <c r="P18" s="625"/>
      <c r="Q18" s="626"/>
      <c r="R18" s="627">
        <v>5043</v>
      </c>
      <c r="S18" s="628"/>
      <c r="T18" s="628"/>
      <c r="U18" s="628"/>
      <c r="V18" s="628"/>
      <c r="W18" s="628"/>
      <c r="X18" s="628"/>
      <c r="Y18" s="629"/>
      <c r="Z18" s="663">
        <v>0</v>
      </c>
      <c r="AA18" s="663"/>
      <c r="AB18" s="663"/>
      <c r="AC18" s="663"/>
      <c r="AD18" s="664">
        <v>5043</v>
      </c>
      <c r="AE18" s="664"/>
      <c r="AF18" s="664"/>
      <c r="AG18" s="664"/>
      <c r="AH18" s="664"/>
      <c r="AI18" s="664"/>
      <c r="AJ18" s="664"/>
      <c r="AK18" s="664"/>
      <c r="AL18" s="630">
        <v>0.1</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246</v>
      </c>
      <c r="BH18" s="628"/>
      <c r="BI18" s="628"/>
      <c r="BJ18" s="628"/>
      <c r="BK18" s="628"/>
      <c r="BL18" s="628"/>
      <c r="BM18" s="628"/>
      <c r="BN18" s="629"/>
      <c r="BO18" s="663" t="s">
        <v>246</v>
      </c>
      <c r="BP18" s="663"/>
      <c r="BQ18" s="663"/>
      <c r="BR18" s="663"/>
      <c r="BS18" s="664" t="s">
        <v>128</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246</v>
      </c>
      <c r="CS18" s="628"/>
      <c r="CT18" s="628"/>
      <c r="CU18" s="628"/>
      <c r="CV18" s="628"/>
      <c r="CW18" s="628"/>
      <c r="CX18" s="628"/>
      <c r="CY18" s="629"/>
      <c r="CZ18" s="663" t="s">
        <v>246</v>
      </c>
      <c r="DA18" s="663"/>
      <c r="DB18" s="663"/>
      <c r="DC18" s="663"/>
      <c r="DD18" s="633" t="s">
        <v>128</v>
      </c>
      <c r="DE18" s="628"/>
      <c r="DF18" s="628"/>
      <c r="DG18" s="628"/>
      <c r="DH18" s="628"/>
      <c r="DI18" s="628"/>
      <c r="DJ18" s="628"/>
      <c r="DK18" s="628"/>
      <c r="DL18" s="628"/>
      <c r="DM18" s="628"/>
      <c r="DN18" s="628"/>
      <c r="DO18" s="628"/>
      <c r="DP18" s="629"/>
      <c r="DQ18" s="633" t="s">
        <v>246</v>
      </c>
      <c r="DR18" s="628"/>
      <c r="DS18" s="628"/>
      <c r="DT18" s="628"/>
      <c r="DU18" s="628"/>
      <c r="DV18" s="628"/>
      <c r="DW18" s="628"/>
      <c r="DX18" s="628"/>
      <c r="DY18" s="628"/>
      <c r="DZ18" s="628"/>
      <c r="EA18" s="628"/>
      <c r="EB18" s="628"/>
      <c r="EC18" s="662"/>
    </row>
    <row r="19" spans="2:133" ht="11.25" customHeight="1">
      <c r="B19" s="624" t="s">
        <v>278</v>
      </c>
      <c r="C19" s="625"/>
      <c r="D19" s="625"/>
      <c r="E19" s="625"/>
      <c r="F19" s="625"/>
      <c r="G19" s="625"/>
      <c r="H19" s="625"/>
      <c r="I19" s="625"/>
      <c r="J19" s="625"/>
      <c r="K19" s="625"/>
      <c r="L19" s="625"/>
      <c r="M19" s="625"/>
      <c r="N19" s="625"/>
      <c r="O19" s="625"/>
      <c r="P19" s="625"/>
      <c r="Q19" s="626"/>
      <c r="R19" s="627">
        <v>5043</v>
      </c>
      <c r="S19" s="628"/>
      <c r="T19" s="628"/>
      <c r="U19" s="628"/>
      <c r="V19" s="628"/>
      <c r="W19" s="628"/>
      <c r="X19" s="628"/>
      <c r="Y19" s="629"/>
      <c r="Z19" s="663">
        <v>0</v>
      </c>
      <c r="AA19" s="663"/>
      <c r="AB19" s="663"/>
      <c r="AC19" s="663"/>
      <c r="AD19" s="664">
        <v>5043</v>
      </c>
      <c r="AE19" s="664"/>
      <c r="AF19" s="664"/>
      <c r="AG19" s="664"/>
      <c r="AH19" s="664"/>
      <c r="AI19" s="664"/>
      <c r="AJ19" s="664"/>
      <c r="AK19" s="664"/>
      <c r="AL19" s="630">
        <v>0.1</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7442</v>
      </c>
      <c r="BH19" s="628"/>
      <c r="BI19" s="628"/>
      <c r="BJ19" s="628"/>
      <c r="BK19" s="628"/>
      <c r="BL19" s="628"/>
      <c r="BM19" s="628"/>
      <c r="BN19" s="629"/>
      <c r="BO19" s="663">
        <v>0.5</v>
      </c>
      <c r="BP19" s="663"/>
      <c r="BQ19" s="663"/>
      <c r="BR19" s="663"/>
      <c r="BS19" s="664" t="s">
        <v>246</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128</v>
      </c>
      <c r="CS19" s="628"/>
      <c r="CT19" s="628"/>
      <c r="CU19" s="628"/>
      <c r="CV19" s="628"/>
      <c r="CW19" s="628"/>
      <c r="CX19" s="628"/>
      <c r="CY19" s="629"/>
      <c r="CZ19" s="663" t="s">
        <v>128</v>
      </c>
      <c r="DA19" s="663"/>
      <c r="DB19" s="663"/>
      <c r="DC19" s="663"/>
      <c r="DD19" s="633" t="s">
        <v>128</v>
      </c>
      <c r="DE19" s="628"/>
      <c r="DF19" s="628"/>
      <c r="DG19" s="628"/>
      <c r="DH19" s="628"/>
      <c r="DI19" s="628"/>
      <c r="DJ19" s="628"/>
      <c r="DK19" s="628"/>
      <c r="DL19" s="628"/>
      <c r="DM19" s="628"/>
      <c r="DN19" s="628"/>
      <c r="DO19" s="628"/>
      <c r="DP19" s="629"/>
      <c r="DQ19" s="633" t="s">
        <v>246</v>
      </c>
      <c r="DR19" s="628"/>
      <c r="DS19" s="628"/>
      <c r="DT19" s="628"/>
      <c r="DU19" s="628"/>
      <c r="DV19" s="628"/>
      <c r="DW19" s="628"/>
      <c r="DX19" s="628"/>
      <c r="DY19" s="628"/>
      <c r="DZ19" s="628"/>
      <c r="EA19" s="628"/>
      <c r="EB19" s="628"/>
      <c r="EC19" s="662"/>
    </row>
    <row r="20" spans="2:133" ht="11.25" customHeight="1">
      <c r="B20" s="696" t="s">
        <v>281</v>
      </c>
      <c r="C20" s="697"/>
      <c r="D20" s="697"/>
      <c r="E20" s="697"/>
      <c r="F20" s="697"/>
      <c r="G20" s="697"/>
      <c r="H20" s="697"/>
      <c r="I20" s="697"/>
      <c r="J20" s="697"/>
      <c r="K20" s="697"/>
      <c r="L20" s="697"/>
      <c r="M20" s="697"/>
      <c r="N20" s="697"/>
      <c r="O20" s="697"/>
      <c r="P20" s="697"/>
      <c r="Q20" s="698"/>
      <c r="R20" s="627" t="s">
        <v>128</v>
      </c>
      <c r="S20" s="628"/>
      <c r="T20" s="628"/>
      <c r="U20" s="628"/>
      <c r="V20" s="628"/>
      <c r="W20" s="628"/>
      <c r="X20" s="628"/>
      <c r="Y20" s="629"/>
      <c r="Z20" s="663" t="s">
        <v>138</v>
      </c>
      <c r="AA20" s="663"/>
      <c r="AB20" s="663"/>
      <c r="AC20" s="663"/>
      <c r="AD20" s="664" t="s">
        <v>138</v>
      </c>
      <c r="AE20" s="664"/>
      <c r="AF20" s="664"/>
      <c r="AG20" s="664"/>
      <c r="AH20" s="664"/>
      <c r="AI20" s="664"/>
      <c r="AJ20" s="664"/>
      <c r="AK20" s="664"/>
      <c r="AL20" s="630" t="s">
        <v>246</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7442</v>
      </c>
      <c r="BH20" s="628"/>
      <c r="BI20" s="628"/>
      <c r="BJ20" s="628"/>
      <c r="BK20" s="628"/>
      <c r="BL20" s="628"/>
      <c r="BM20" s="628"/>
      <c r="BN20" s="629"/>
      <c r="BO20" s="663">
        <v>0.5</v>
      </c>
      <c r="BP20" s="663"/>
      <c r="BQ20" s="663"/>
      <c r="BR20" s="663"/>
      <c r="BS20" s="664" t="s">
        <v>246</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12768855</v>
      </c>
      <c r="CS20" s="628"/>
      <c r="CT20" s="628"/>
      <c r="CU20" s="628"/>
      <c r="CV20" s="628"/>
      <c r="CW20" s="628"/>
      <c r="CX20" s="628"/>
      <c r="CY20" s="629"/>
      <c r="CZ20" s="663">
        <v>100</v>
      </c>
      <c r="DA20" s="663"/>
      <c r="DB20" s="663"/>
      <c r="DC20" s="663"/>
      <c r="DD20" s="633">
        <v>2318429</v>
      </c>
      <c r="DE20" s="628"/>
      <c r="DF20" s="628"/>
      <c r="DG20" s="628"/>
      <c r="DH20" s="628"/>
      <c r="DI20" s="628"/>
      <c r="DJ20" s="628"/>
      <c r="DK20" s="628"/>
      <c r="DL20" s="628"/>
      <c r="DM20" s="628"/>
      <c r="DN20" s="628"/>
      <c r="DO20" s="628"/>
      <c r="DP20" s="629"/>
      <c r="DQ20" s="633">
        <v>8829514</v>
      </c>
      <c r="DR20" s="628"/>
      <c r="DS20" s="628"/>
      <c r="DT20" s="628"/>
      <c r="DU20" s="628"/>
      <c r="DV20" s="628"/>
      <c r="DW20" s="628"/>
      <c r="DX20" s="628"/>
      <c r="DY20" s="628"/>
      <c r="DZ20" s="628"/>
      <c r="EA20" s="628"/>
      <c r="EB20" s="628"/>
      <c r="EC20" s="662"/>
    </row>
    <row r="21" spans="2:133" ht="11.25" customHeight="1">
      <c r="B21" s="624" t="s">
        <v>284</v>
      </c>
      <c r="C21" s="625"/>
      <c r="D21" s="625"/>
      <c r="E21" s="625"/>
      <c r="F21" s="625"/>
      <c r="G21" s="625"/>
      <c r="H21" s="625"/>
      <c r="I21" s="625"/>
      <c r="J21" s="625"/>
      <c r="K21" s="625"/>
      <c r="L21" s="625"/>
      <c r="M21" s="625"/>
      <c r="N21" s="625"/>
      <c r="O21" s="625"/>
      <c r="P21" s="625"/>
      <c r="Q21" s="626"/>
      <c r="R21" s="627">
        <v>5572707</v>
      </c>
      <c r="S21" s="628"/>
      <c r="T21" s="628"/>
      <c r="U21" s="628"/>
      <c r="V21" s="628"/>
      <c r="W21" s="628"/>
      <c r="X21" s="628"/>
      <c r="Y21" s="629"/>
      <c r="Z21" s="663">
        <v>42.4</v>
      </c>
      <c r="AA21" s="663"/>
      <c r="AB21" s="663"/>
      <c r="AC21" s="663"/>
      <c r="AD21" s="664">
        <v>4876058</v>
      </c>
      <c r="AE21" s="664"/>
      <c r="AF21" s="664"/>
      <c r="AG21" s="664"/>
      <c r="AH21" s="664"/>
      <c r="AI21" s="664"/>
      <c r="AJ21" s="664"/>
      <c r="AK21" s="664"/>
      <c r="AL21" s="630">
        <v>69.7</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7442</v>
      </c>
      <c r="BH21" s="628"/>
      <c r="BI21" s="628"/>
      <c r="BJ21" s="628"/>
      <c r="BK21" s="628"/>
      <c r="BL21" s="628"/>
      <c r="BM21" s="628"/>
      <c r="BN21" s="629"/>
      <c r="BO21" s="663">
        <v>0.5</v>
      </c>
      <c r="BP21" s="663"/>
      <c r="BQ21" s="663"/>
      <c r="BR21" s="663"/>
      <c r="BS21" s="664" t="s">
        <v>128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286</v>
      </c>
      <c r="C22" s="625"/>
      <c r="D22" s="625"/>
      <c r="E22" s="625"/>
      <c r="F22" s="625"/>
      <c r="G22" s="625"/>
      <c r="H22" s="625"/>
      <c r="I22" s="625"/>
      <c r="J22" s="625"/>
      <c r="K22" s="625"/>
      <c r="L22" s="625"/>
      <c r="M22" s="625"/>
      <c r="N22" s="625"/>
      <c r="O22" s="625"/>
      <c r="P22" s="625"/>
      <c r="Q22" s="626"/>
      <c r="R22" s="627">
        <v>4876058</v>
      </c>
      <c r="S22" s="628"/>
      <c r="T22" s="628"/>
      <c r="U22" s="628"/>
      <c r="V22" s="628"/>
      <c r="W22" s="628"/>
      <c r="X22" s="628"/>
      <c r="Y22" s="629"/>
      <c r="Z22" s="663">
        <v>37.1</v>
      </c>
      <c r="AA22" s="663"/>
      <c r="AB22" s="663"/>
      <c r="AC22" s="663"/>
      <c r="AD22" s="664">
        <v>4876058</v>
      </c>
      <c r="AE22" s="664"/>
      <c r="AF22" s="664"/>
      <c r="AG22" s="664"/>
      <c r="AH22" s="664"/>
      <c r="AI22" s="664"/>
      <c r="AJ22" s="664"/>
      <c r="AK22" s="664"/>
      <c r="AL22" s="630">
        <v>69.7</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138</v>
      </c>
      <c r="BH22" s="628"/>
      <c r="BI22" s="628"/>
      <c r="BJ22" s="628"/>
      <c r="BK22" s="628"/>
      <c r="BL22" s="628"/>
      <c r="BM22" s="628"/>
      <c r="BN22" s="629"/>
      <c r="BO22" s="663" t="s">
        <v>138</v>
      </c>
      <c r="BP22" s="663"/>
      <c r="BQ22" s="663"/>
      <c r="BR22" s="663"/>
      <c r="BS22" s="664" t="s">
        <v>246</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289</v>
      </c>
      <c r="C23" s="625"/>
      <c r="D23" s="625"/>
      <c r="E23" s="625"/>
      <c r="F23" s="625"/>
      <c r="G23" s="625"/>
      <c r="H23" s="625"/>
      <c r="I23" s="625"/>
      <c r="J23" s="625"/>
      <c r="K23" s="625"/>
      <c r="L23" s="625"/>
      <c r="M23" s="625"/>
      <c r="N23" s="625"/>
      <c r="O23" s="625"/>
      <c r="P23" s="625"/>
      <c r="Q23" s="626"/>
      <c r="R23" s="627">
        <v>696649</v>
      </c>
      <c r="S23" s="628"/>
      <c r="T23" s="628"/>
      <c r="U23" s="628"/>
      <c r="V23" s="628"/>
      <c r="W23" s="628"/>
      <c r="X23" s="628"/>
      <c r="Y23" s="629"/>
      <c r="Z23" s="663">
        <v>5.3</v>
      </c>
      <c r="AA23" s="663"/>
      <c r="AB23" s="663"/>
      <c r="AC23" s="663"/>
      <c r="AD23" s="664" t="s">
        <v>246</v>
      </c>
      <c r="AE23" s="664"/>
      <c r="AF23" s="664"/>
      <c r="AG23" s="664"/>
      <c r="AH23" s="664"/>
      <c r="AI23" s="664"/>
      <c r="AJ23" s="664"/>
      <c r="AK23" s="664"/>
      <c r="AL23" s="630" t="s">
        <v>246</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128</v>
      </c>
      <c r="BH23" s="628"/>
      <c r="BI23" s="628"/>
      <c r="BJ23" s="628"/>
      <c r="BK23" s="628"/>
      <c r="BL23" s="628"/>
      <c r="BM23" s="628"/>
      <c r="BN23" s="629"/>
      <c r="BO23" s="663" t="s">
        <v>246</v>
      </c>
      <c r="BP23" s="663"/>
      <c r="BQ23" s="663"/>
      <c r="BR23" s="663"/>
      <c r="BS23" s="664" t="s">
        <v>138</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c r="B24" s="624" t="s">
        <v>296</v>
      </c>
      <c r="C24" s="625"/>
      <c r="D24" s="625"/>
      <c r="E24" s="625"/>
      <c r="F24" s="625"/>
      <c r="G24" s="625"/>
      <c r="H24" s="625"/>
      <c r="I24" s="625"/>
      <c r="J24" s="625"/>
      <c r="K24" s="625"/>
      <c r="L24" s="625"/>
      <c r="M24" s="625"/>
      <c r="N24" s="625"/>
      <c r="O24" s="625"/>
      <c r="P24" s="625"/>
      <c r="Q24" s="626"/>
      <c r="R24" s="627" t="s">
        <v>246</v>
      </c>
      <c r="S24" s="628"/>
      <c r="T24" s="628"/>
      <c r="U24" s="628"/>
      <c r="V24" s="628"/>
      <c r="W24" s="628"/>
      <c r="X24" s="628"/>
      <c r="Y24" s="629"/>
      <c r="Z24" s="663" t="s">
        <v>128</v>
      </c>
      <c r="AA24" s="663"/>
      <c r="AB24" s="663"/>
      <c r="AC24" s="663"/>
      <c r="AD24" s="664" t="s">
        <v>138</v>
      </c>
      <c r="AE24" s="664"/>
      <c r="AF24" s="664"/>
      <c r="AG24" s="664"/>
      <c r="AH24" s="664"/>
      <c r="AI24" s="664"/>
      <c r="AJ24" s="664"/>
      <c r="AK24" s="664"/>
      <c r="AL24" s="630" t="s">
        <v>246</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246</v>
      </c>
      <c r="BH24" s="628"/>
      <c r="BI24" s="628"/>
      <c r="BJ24" s="628"/>
      <c r="BK24" s="628"/>
      <c r="BL24" s="628"/>
      <c r="BM24" s="628"/>
      <c r="BN24" s="629"/>
      <c r="BO24" s="663" t="s">
        <v>138</v>
      </c>
      <c r="BP24" s="663"/>
      <c r="BQ24" s="663"/>
      <c r="BR24" s="663"/>
      <c r="BS24" s="664" t="s">
        <v>246</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4704497</v>
      </c>
      <c r="CS24" s="674"/>
      <c r="CT24" s="674"/>
      <c r="CU24" s="674"/>
      <c r="CV24" s="674"/>
      <c r="CW24" s="674"/>
      <c r="CX24" s="674"/>
      <c r="CY24" s="702"/>
      <c r="CZ24" s="703">
        <v>36.799999999999997</v>
      </c>
      <c r="DA24" s="686"/>
      <c r="DB24" s="686"/>
      <c r="DC24" s="705"/>
      <c r="DD24" s="701">
        <v>3805224</v>
      </c>
      <c r="DE24" s="674"/>
      <c r="DF24" s="674"/>
      <c r="DG24" s="674"/>
      <c r="DH24" s="674"/>
      <c r="DI24" s="674"/>
      <c r="DJ24" s="674"/>
      <c r="DK24" s="702"/>
      <c r="DL24" s="701">
        <v>3755224</v>
      </c>
      <c r="DM24" s="674"/>
      <c r="DN24" s="674"/>
      <c r="DO24" s="674"/>
      <c r="DP24" s="674"/>
      <c r="DQ24" s="674"/>
      <c r="DR24" s="674"/>
      <c r="DS24" s="674"/>
      <c r="DT24" s="674"/>
      <c r="DU24" s="674"/>
      <c r="DV24" s="702"/>
      <c r="DW24" s="703">
        <v>53.1</v>
      </c>
      <c r="DX24" s="686"/>
      <c r="DY24" s="686"/>
      <c r="DZ24" s="686"/>
      <c r="EA24" s="686"/>
      <c r="EB24" s="686"/>
      <c r="EC24" s="704"/>
    </row>
    <row r="25" spans="2:133" ht="11.25" customHeight="1">
      <c r="B25" s="624" t="s">
        <v>299</v>
      </c>
      <c r="C25" s="625"/>
      <c r="D25" s="625"/>
      <c r="E25" s="625"/>
      <c r="F25" s="625"/>
      <c r="G25" s="625"/>
      <c r="H25" s="625"/>
      <c r="I25" s="625"/>
      <c r="J25" s="625"/>
      <c r="K25" s="625"/>
      <c r="L25" s="625"/>
      <c r="M25" s="625"/>
      <c r="N25" s="625"/>
      <c r="O25" s="625"/>
      <c r="P25" s="625"/>
      <c r="Q25" s="626"/>
      <c r="R25" s="627">
        <v>7659302</v>
      </c>
      <c r="S25" s="628"/>
      <c r="T25" s="628"/>
      <c r="U25" s="628"/>
      <c r="V25" s="628"/>
      <c r="W25" s="628"/>
      <c r="X25" s="628"/>
      <c r="Y25" s="629"/>
      <c r="Z25" s="663">
        <v>58.3</v>
      </c>
      <c r="AA25" s="663"/>
      <c r="AB25" s="663"/>
      <c r="AC25" s="663"/>
      <c r="AD25" s="664">
        <v>6962653</v>
      </c>
      <c r="AE25" s="664"/>
      <c r="AF25" s="664"/>
      <c r="AG25" s="664"/>
      <c r="AH25" s="664"/>
      <c r="AI25" s="664"/>
      <c r="AJ25" s="664"/>
      <c r="AK25" s="664"/>
      <c r="AL25" s="630">
        <v>99.5</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128</v>
      </c>
      <c r="BH25" s="628"/>
      <c r="BI25" s="628"/>
      <c r="BJ25" s="628"/>
      <c r="BK25" s="628"/>
      <c r="BL25" s="628"/>
      <c r="BM25" s="628"/>
      <c r="BN25" s="629"/>
      <c r="BO25" s="663" t="s">
        <v>246</v>
      </c>
      <c r="BP25" s="663"/>
      <c r="BQ25" s="663"/>
      <c r="BR25" s="663"/>
      <c r="BS25" s="664" t="s">
        <v>128</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1797474</v>
      </c>
      <c r="CS25" s="636"/>
      <c r="CT25" s="636"/>
      <c r="CU25" s="636"/>
      <c r="CV25" s="636"/>
      <c r="CW25" s="636"/>
      <c r="CX25" s="636"/>
      <c r="CY25" s="637"/>
      <c r="CZ25" s="630">
        <v>14.1</v>
      </c>
      <c r="DA25" s="638"/>
      <c r="DB25" s="638"/>
      <c r="DC25" s="639"/>
      <c r="DD25" s="633">
        <v>1668207</v>
      </c>
      <c r="DE25" s="636"/>
      <c r="DF25" s="636"/>
      <c r="DG25" s="636"/>
      <c r="DH25" s="636"/>
      <c r="DI25" s="636"/>
      <c r="DJ25" s="636"/>
      <c r="DK25" s="637"/>
      <c r="DL25" s="633">
        <v>1668207</v>
      </c>
      <c r="DM25" s="636"/>
      <c r="DN25" s="636"/>
      <c r="DO25" s="636"/>
      <c r="DP25" s="636"/>
      <c r="DQ25" s="636"/>
      <c r="DR25" s="636"/>
      <c r="DS25" s="636"/>
      <c r="DT25" s="636"/>
      <c r="DU25" s="636"/>
      <c r="DV25" s="637"/>
      <c r="DW25" s="630">
        <v>23.6</v>
      </c>
      <c r="DX25" s="638"/>
      <c r="DY25" s="638"/>
      <c r="DZ25" s="638"/>
      <c r="EA25" s="638"/>
      <c r="EB25" s="638"/>
      <c r="EC25" s="652"/>
    </row>
    <row r="26" spans="2:133" ht="11.25" customHeight="1">
      <c r="B26" s="624" t="s">
        <v>302</v>
      </c>
      <c r="C26" s="625"/>
      <c r="D26" s="625"/>
      <c r="E26" s="625"/>
      <c r="F26" s="625"/>
      <c r="G26" s="625"/>
      <c r="H26" s="625"/>
      <c r="I26" s="625"/>
      <c r="J26" s="625"/>
      <c r="K26" s="625"/>
      <c r="L26" s="625"/>
      <c r="M26" s="625"/>
      <c r="N26" s="625"/>
      <c r="O26" s="625"/>
      <c r="P26" s="625"/>
      <c r="Q26" s="626"/>
      <c r="R26" s="627">
        <v>1299</v>
      </c>
      <c r="S26" s="628"/>
      <c r="T26" s="628"/>
      <c r="U26" s="628"/>
      <c r="V26" s="628"/>
      <c r="W26" s="628"/>
      <c r="X26" s="628"/>
      <c r="Y26" s="629"/>
      <c r="Z26" s="663">
        <v>0</v>
      </c>
      <c r="AA26" s="663"/>
      <c r="AB26" s="663"/>
      <c r="AC26" s="663"/>
      <c r="AD26" s="664">
        <v>1299</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246</v>
      </c>
      <c r="BH26" s="628"/>
      <c r="BI26" s="628"/>
      <c r="BJ26" s="628"/>
      <c r="BK26" s="628"/>
      <c r="BL26" s="628"/>
      <c r="BM26" s="628"/>
      <c r="BN26" s="629"/>
      <c r="BO26" s="663" t="s">
        <v>246</v>
      </c>
      <c r="BP26" s="663"/>
      <c r="BQ26" s="663"/>
      <c r="BR26" s="663"/>
      <c r="BS26" s="664" t="s">
        <v>128</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1029842</v>
      </c>
      <c r="CS26" s="628"/>
      <c r="CT26" s="628"/>
      <c r="CU26" s="628"/>
      <c r="CV26" s="628"/>
      <c r="CW26" s="628"/>
      <c r="CX26" s="628"/>
      <c r="CY26" s="629"/>
      <c r="CZ26" s="630">
        <v>8.1</v>
      </c>
      <c r="DA26" s="638"/>
      <c r="DB26" s="638"/>
      <c r="DC26" s="639"/>
      <c r="DD26" s="633">
        <v>904007</v>
      </c>
      <c r="DE26" s="628"/>
      <c r="DF26" s="628"/>
      <c r="DG26" s="628"/>
      <c r="DH26" s="628"/>
      <c r="DI26" s="628"/>
      <c r="DJ26" s="628"/>
      <c r="DK26" s="629"/>
      <c r="DL26" s="633" t="s">
        <v>246</v>
      </c>
      <c r="DM26" s="628"/>
      <c r="DN26" s="628"/>
      <c r="DO26" s="628"/>
      <c r="DP26" s="628"/>
      <c r="DQ26" s="628"/>
      <c r="DR26" s="628"/>
      <c r="DS26" s="628"/>
      <c r="DT26" s="628"/>
      <c r="DU26" s="628"/>
      <c r="DV26" s="629"/>
      <c r="DW26" s="630" t="s">
        <v>128</v>
      </c>
      <c r="DX26" s="638"/>
      <c r="DY26" s="638"/>
      <c r="DZ26" s="638"/>
      <c r="EA26" s="638"/>
      <c r="EB26" s="638"/>
      <c r="EC26" s="652"/>
    </row>
    <row r="27" spans="2:133" ht="11.25" customHeight="1">
      <c r="B27" s="624" t="s">
        <v>305</v>
      </c>
      <c r="C27" s="625"/>
      <c r="D27" s="625"/>
      <c r="E27" s="625"/>
      <c r="F27" s="625"/>
      <c r="G27" s="625"/>
      <c r="H27" s="625"/>
      <c r="I27" s="625"/>
      <c r="J27" s="625"/>
      <c r="K27" s="625"/>
      <c r="L27" s="625"/>
      <c r="M27" s="625"/>
      <c r="N27" s="625"/>
      <c r="O27" s="625"/>
      <c r="P27" s="625"/>
      <c r="Q27" s="626"/>
      <c r="R27" s="627">
        <v>26343</v>
      </c>
      <c r="S27" s="628"/>
      <c r="T27" s="628"/>
      <c r="U27" s="628"/>
      <c r="V27" s="628"/>
      <c r="W27" s="628"/>
      <c r="X27" s="628"/>
      <c r="Y27" s="629"/>
      <c r="Z27" s="663">
        <v>0.2</v>
      </c>
      <c r="AA27" s="663"/>
      <c r="AB27" s="663"/>
      <c r="AC27" s="663"/>
      <c r="AD27" s="664" t="s">
        <v>246</v>
      </c>
      <c r="AE27" s="664"/>
      <c r="AF27" s="664"/>
      <c r="AG27" s="664"/>
      <c r="AH27" s="664"/>
      <c r="AI27" s="664"/>
      <c r="AJ27" s="664"/>
      <c r="AK27" s="664"/>
      <c r="AL27" s="630" t="s">
        <v>246</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1589852</v>
      </c>
      <c r="BH27" s="628"/>
      <c r="BI27" s="628"/>
      <c r="BJ27" s="628"/>
      <c r="BK27" s="628"/>
      <c r="BL27" s="628"/>
      <c r="BM27" s="628"/>
      <c r="BN27" s="629"/>
      <c r="BO27" s="663">
        <v>100</v>
      </c>
      <c r="BP27" s="663"/>
      <c r="BQ27" s="663"/>
      <c r="BR27" s="663"/>
      <c r="BS27" s="664">
        <v>18749</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895285</v>
      </c>
      <c r="CS27" s="636"/>
      <c r="CT27" s="636"/>
      <c r="CU27" s="636"/>
      <c r="CV27" s="636"/>
      <c r="CW27" s="636"/>
      <c r="CX27" s="636"/>
      <c r="CY27" s="637"/>
      <c r="CZ27" s="630">
        <v>7</v>
      </c>
      <c r="DA27" s="638"/>
      <c r="DB27" s="638"/>
      <c r="DC27" s="639"/>
      <c r="DD27" s="633">
        <v>277365</v>
      </c>
      <c r="DE27" s="636"/>
      <c r="DF27" s="636"/>
      <c r="DG27" s="636"/>
      <c r="DH27" s="636"/>
      <c r="DI27" s="636"/>
      <c r="DJ27" s="636"/>
      <c r="DK27" s="637"/>
      <c r="DL27" s="633">
        <v>277365</v>
      </c>
      <c r="DM27" s="636"/>
      <c r="DN27" s="636"/>
      <c r="DO27" s="636"/>
      <c r="DP27" s="636"/>
      <c r="DQ27" s="636"/>
      <c r="DR27" s="636"/>
      <c r="DS27" s="636"/>
      <c r="DT27" s="636"/>
      <c r="DU27" s="636"/>
      <c r="DV27" s="637"/>
      <c r="DW27" s="630">
        <v>3.9</v>
      </c>
      <c r="DX27" s="638"/>
      <c r="DY27" s="638"/>
      <c r="DZ27" s="638"/>
      <c r="EA27" s="638"/>
      <c r="EB27" s="638"/>
      <c r="EC27" s="652"/>
    </row>
    <row r="28" spans="2:133" ht="11.25" customHeight="1">
      <c r="B28" s="624" t="s">
        <v>308</v>
      </c>
      <c r="C28" s="625"/>
      <c r="D28" s="625"/>
      <c r="E28" s="625"/>
      <c r="F28" s="625"/>
      <c r="G28" s="625"/>
      <c r="H28" s="625"/>
      <c r="I28" s="625"/>
      <c r="J28" s="625"/>
      <c r="K28" s="625"/>
      <c r="L28" s="625"/>
      <c r="M28" s="625"/>
      <c r="N28" s="625"/>
      <c r="O28" s="625"/>
      <c r="P28" s="625"/>
      <c r="Q28" s="626"/>
      <c r="R28" s="627">
        <v>291762</v>
      </c>
      <c r="S28" s="628"/>
      <c r="T28" s="628"/>
      <c r="U28" s="628"/>
      <c r="V28" s="628"/>
      <c r="W28" s="628"/>
      <c r="X28" s="628"/>
      <c r="Y28" s="629"/>
      <c r="Z28" s="663">
        <v>2.2000000000000002</v>
      </c>
      <c r="AA28" s="663"/>
      <c r="AB28" s="663"/>
      <c r="AC28" s="663"/>
      <c r="AD28" s="664">
        <v>4427</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2011738</v>
      </c>
      <c r="CS28" s="628"/>
      <c r="CT28" s="628"/>
      <c r="CU28" s="628"/>
      <c r="CV28" s="628"/>
      <c r="CW28" s="628"/>
      <c r="CX28" s="628"/>
      <c r="CY28" s="629"/>
      <c r="CZ28" s="630">
        <v>15.8</v>
      </c>
      <c r="DA28" s="638"/>
      <c r="DB28" s="638"/>
      <c r="DC28" s="639"/>
      <c r="DD28" s="633">
        <v>1859652</v>
      </c>
      <c r="DE28" s="628"/>
      <c r="DF28" s="628"/>
      <c r="DG28" s="628"/>
      <c r="DH28" s="628"/>
      <c r="DI28" s="628"/>
      <c r="DJ28" s="628"/>
      <c r="DK28" s="629"/>
      <c r="DL28" s="633">
        <v>1809652</v>
      </c>
      <c r="DM28" s="628"/>
      <c r="DN28" s="628"/>
      <c r="DO28" s="628"/>
      <c r="DP28" s="628"/>
      <c r="DQ28" s="628"/>
      <c r="DR28" s="628"/>
      <c r="DS28" s="628"/>
      <c r="DT28" s="628"/>
      <c r="DU28" s="628"/>
      <c r="DV28" s="629"/>
      <c r="DW28" s="630">
        <v>25.6</v>
      </c>
      <c r="DX28" s="638"/>
      <c r="DY28" s="638"/>
      <c r="DZ28" s="638"/>
      <c r="EA28" s="638"/>
      <c r="EB28" s="638"/>
      <c r="EC28" s="652"/>
    </row>
    <row r="29" spans="2:133" ht="11.25" customHeight="1">
      <c r="B29" s="624" t="s">
        <v>310</v>
      </c>
      <c r="C29" s="625"/>
      <c r="D29" s="625"/>
      <c r="E29" s="625"/>
      <c r="F29" s="625"/>
      <c r="G29" s="625"/>
      <c r="H29" s="625"/>
      <c r="I29" s="625"/>
      <c r="J29" s="625"/>
      <c r="K29" s="625"/>
      <c r="L29" s="625"/>
      <c r="M29" s="625"/>
      <c r="N29" s="625"/>
      <c r="O29" s="625"/>
      <c r="P29" s="625"/>
      <c r="Q29" s="626"/>
      <c r="R29" s="627">
        <v>6962</v>
      </c>
      <c r="S29" s="628"/>
      <c r="T29" s="628"/>
      <c r="U29" s="628"/>
      <c r="V29" s="628"/>
      <c r="W29" s="628"/>
      <c r="X29" s="628"/>
      <c r="Y29" s="629"/>
      <c r="Z29" s="663">
        <v>0.1</v>
      </c>
      <c r="AA29" s="663"/>
      <c r="AB29" s="663"/>
      <c r="AC29" s="663"/>
      <c r="AD29" s="664" t="s">
        <v>246</v>
      </c>
      <c r="AE29" s="664"/>
      <c r="AF29" s="664"/>
      <c r="AG29" s="664"/>
      <c r="AH29" s="664"/>
      <c r="AI29" s="664"/>
      <c r="AJ29" s="664"/>
      <c r="AK29" s="664"/>
      <c r="AL29" s="630" t="s">
        <v>246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70</v>
      </c>
      <c r="CG29" s="625"/>
      <c r="CH29" s="625"/>
      <c r="CI29" s="625"/>
      <c r="CJ29" s="625"/>
      <c r="CK29" s="625"/>
      <c r="CL29" s="625"/>
      <c r="CM29" s="625"/>
      <c r="CN29" s="625"/>
      <c r="CO29" s="625"/>
      <c r="CP29" s="625"/>
      <c r="CQ29" s="626"/>
      <c r="CR29" s="627">
        <v>2010671</v>
      </c>
      <c r="CS29" s="636"/>
      <c r="CT29" s="636"/>
      <c r="CU29" s="636"/>
      <c r="CV29" s="636"/>
      <c r="CW29" s="636"/>
      <c r="CX29" s="636"/>
      <c r="CY29" s="637"/>
      <c r="CZ29" s="630">
        <v>15.7</v>
      </c>
      <c r="DA29" s="638"/>
      <c r="DB29" s="638"/>
      <c r="DC29" s="639"/>
      <c r="DD29" s="633">
        <v>1858585</v>
      </c>
      <c r="DE29" s="636"/>
      <c r="DF29" s="636"/>
      <c r="DG29" s="636"/>
      <c r="DH29" s="636"/>
      <c r="DI29" s="636"/>
      <c r="DJ29" s="636"/>
      <c r="DK29" s="637"/>
      <c r="DL29" s="633">
        <v>1808585</v>
      </c>
      <c r="DM29" s="636"/>
      <c r="DN29" s="636"/>
      <c r="DO29" s="636"/>
      <c r="DP29" s="636"/>
      <c r="DQ29" s="636"/>
      <c r="DR29" s="636"/>
      <c r="DS29" s="636"/>
      <c r="DT29" s="636"/>
      <c r="DU29" s="636"/>
      <c r="DV29" s="637"/>
      <c r="DW29" s="630">
        <v>25.6</v>
      </c>
      <c r="DX29" s="638"/>
      <c r="DY29" s="638"/>
      <c r="DZ29" s="638"/>
      <c r="EA29" s="638"/>
      <c r="EB29" s="638"/>
      <c r="EC29" s="652"/>
    </row>
    <row r="30" spans="2:133" ht="11.25" customHeight="1">
      <c r="B30" s="624" t="s">
        <v>312</v>
      </c>
      <c r="C30" s="625"/>
      <c r="D30" s="625"/>
      <c r="E30" s="625"/>
      <c r="F30" s="625"/>
      <c r="G30" s="625"/>
      <c r="H30" s="625"/>
      <c r="I30" s="625"/>
      <c r="J30" s="625"/>
      <c r="K30" s="625"/>
      <c r="L30" s="625"/>
      <c r="M30" s="625"/>
      <c r="N30" s="625"/>
      <c r="O30" s="625"/>
      <c r="P30" s="625"/>
      <c r="Q30" s="626"/>
      <c r="R30" s="627">
        <v>1719722</v>
      </c>
      <c r="S30" s="628"/>
      <c r="T30" s="628"/>
      <c r="U30" s="628"/>
      <c r="V30" s="628"/>
      <c r="W30" s="628"/>
      <c r="X30" s="628"/>
      <c r="Y30" s="629"/>
      <c r="Z30" s="663">
        <v>13.1</v>
      </c>
      <c r="AA30" s="663"/>
      <c r="AB30" s="663"/>
      <c r="AC30" s="663"/>
      <c r="AD30" s="664" t="s">
        <v>246</v>
      </c>
      <c r="AE30" s="664"/>
      <c r="AF30" s="664"/>
      <c r="AG30" s="664"/>
      <c r="AH30" s="664"/>
      <c r="AI30" s="664"/>
      <c r="AJ30" s="664"/>
      <c r="AK30" s="664"/>
      <c r="AL30" s="630" t="s">
        <v>246</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1968244</v>
      </c>
      <c r="CS30" s="628"/>
      <c r="CT30" s="628"/>
      <c r="CU30" s="628"/>
      <c r="CV30" s="628"/>
      <c r="CW30" s="628"/>
      <c r="CX30" s="628"/>
      <c r="CY30" s="629"/>
      <c r="CZ30" s="630">
        <v>15.4</v>
      </c>
      <c r="DA30" s="638"/>
      <c r="DB30" s="638"/>
      <c r="DC30" s="639"/>
      <c r="DD30" s="633">
        <v>1816158</v>
      </c>
      <c r="DE30" s="628"/>
      <c r="DF30" s="628"/>
      <c r="DG30" s="628"/>
      <c r="DH30" s="628"/>
      <c r="DI30" s="628"/>
      <c r="DJ30" s="628"/>
      <c r="DK30" s="629"/>
      <c r="DL30" s="633">
        <v>1766158</v>
      </c>
      <c r="DM30" s="628"/>
      <c r="DN30" s="628"/>
      <c r="DO30" s="628"/>
      <c r="DP30" s="628"/>
      <c r="DQ30" s="628"/>
      <c r="DR30" s="628"/>
      <c r="DS30" s="628"/>
      <c r="DT30" s="628"/>
      <c r="DU30" s="628"/>
      <c r="DV30" s="629"/>
      <c r="DW30" s="630">
        <v>25</v>
      </c>
      <c r="DX30" s="638"/>
      <c r="DY30" s="638"/>
      <c r="DZ30" s="638"/>
      <c r="EA30" s="638"/>
      <c r="EB30" s="638"/>
      <c r="EC30" s="652"/>
    </row>
    <row r="31" spans="2:133" ht="11.25" customHeight="1">
      <c r="B31" s="696" t="s">
        <v>316</v>
      </c>
      <c r="C31" s="697"/>
      <c r="D31" s="697"/>
      <c r="E31" s="697"/>
      <c r="F31" s="697"/>
      <c r="G31" s="697"/>
      <c r="H31" s="697"/>
      <c r="I31" s="697"/>
      <c r="J31" s="697"/>
      <c r="K31" s="697"/>
      <c r="L31" s="697"/>
      <c r="M31" s="697"/>
      <c r="N31" s="697"/>
      <c r="O31" s="697"/>
      <c r="P31" s="697"/>
      <c r="Q31" s="698"/>
      <c r="R31" s="627">
        <v>7144</v>
      </c>
      <c r="S31" s="628"/>
      <c r="T31" s="628"/>
      <c r="U31" s="628"/>
      <c r="V31" s="628"/>
      <c r="W31" s="628"/>
      <c r="X31" s="628"/>
      <c r="Y31" s="629"/>
      <c r="Z31" s="663">
        <v>0.1</v>
      </c>
      <c r="AA31" s="663"/>
      <c r="AB31" s="663"/>
      <c r="AC31" s="663"/>
      <c r="AD31" s="664">
        <v>7144</v>
      </c>
      <c r="AE31" s="664"/>
      <c r="AF31" s="664"/>
      <c r="AG31" s="664"/>
      <c r="AH31" s="664"/>
      <c r="AI31" s="664"/>
      <c r="AJ31" s="664"/>
      <c r="AK31" s="664"/>
      <c r="AL31" s="630">
        <v>0.1</v>
      </c>
      <c r="AM31" s="631"/>
      <c r="AN31" s="631"/>
      <c r="AO31" s="665"/>
      <c r="AP31" s="688" t="s">
        <v>317</v>
      </c>
      <c r="AQ31" s="689"/>
      <c r="AR31" s="689"/>
      <c r="AS31" s="689"/>
      <c r="AT31" s="690" t="s">
        <v>318</v>
      </c>
      <c r="AU31" s="218"/>
      <c r="AV31" s="218"/>
      <c r="AW31" s="218"/>
      <c r="AX31" s="676" t="s">
        <v>192</v>
      </c>
      <c r="AY31" s="677"/>
      <c r="AZ31" s="677"/>
      <c r="BA31" s="677"/>
      <c r="BB31" s="677"/>
      <c r="BC31" s="677"/>
      <c r="BD31" s="677"/>
      <c r="BE31" s="677"/>
      <c r="BF31" s="678"/>
      <c r="BG31" s="684">
        <v>98.6</v>
      </c>
      <c r="BH31" s="685"/>
      <c r="BI31" s="685"/>
      <c r="BJ31" s="685"/>
      <c r="BK31" s="685"/>
      <c r="BL31" s="685"/>
      <c r="BM31" s="686">
        <v>94.3</v>
      </c>
      <c r="BN31" s="685"/>
      <c r="BO31" s="685"/>
      <c r="BP31" s="685"/>
      <c r="BQ31" s="687"/>
      <c r="BR31" s="684">
        <v>98.7</v>
      </c>
      <c r="BS31" s="685"/>
      <c r="BT31" s="685"/>
      <c r="BU31" s="685"/>
      <c r="BV31" s="685"/>
      <c r="BW31" s="685"/>
      <c r="BX31" s="686">
        <v>94.1</v>
      </c>
      <c r="BY31" s="685"/>
      <c r="BZ31" s="685"/>
      <c r="CA31" s="685"/>
      <c r="CB31" s="687"/>
      <c r="CD31" s="642"/>
      <c r="CE31" s="643"/>
      <c r="CF31" s="624" t="s">
        <v>319</v>
      </c>
      <c r="CG31" s="625"/>
      <c r="CH31" s="625"/>
      <c r="CI31" s="625"/>
      <c r="CJ31" s="625"/>
      <c r="CK31" s="625"/>
      <c r="CL31" s="625"/>
      <c r="CM31" s="625"/>
      <c r="CN31" s="625"/>
      <c r="CO31" s="625"/>
      <c r="CP31" s="625"/>
      <c r="CQ31" s="626"/>
      <c r="CR31" s="627">
        <v>42427</v>
      </c>
      <c r="CS31" s="636"/>
      <c r="CT31" s="636"/>
      <c r="CU31" s="636"/>
      <c r="CV31" s="636"/>
      <c r="CW31" s="636"/>
      <c r="CX31" s="636"/>
      <c r="CY31" s="637"/>
      <c r="CZ31" s="630">
        <v>0.3</v>
      </c>
      <c r="DA31" s="638"/>
      <c r="DB31" s="638"/>
      <c r="DC31" s="639"/>
      <c r="DD31" s="633">
        <v>42427</v>
      </c>
      <c r="DE31" s="636"/>
      <c r="DF31" s="636"/>
      <c r="DG31" s="636"/>
      <c r="DH31" s="636"/>
      <c r="DI31" s="636"/>
      <c r="DJ31" s="636"/>
      <c r="DK31" s="637"/>
      <c r="DL31" s="633">
        <v>42427</v>
      </c>
      <c r="DM31" s="636"/>
      <c r="DN31" s="636"/>
      <c r="DO31" s="636"/>
      <c r="DP31" s="636"/>
      <c r="DQ31" s="636"/>
      <c r="DR31" s="636"/>
      <c r="DS31" s="636"/>
      <c r="DT31" s="636"/>
      <c r="DU31" s="636"/>
      <c r="DV31" s="637"/>
      <c r="DW31" s="630">
        <v>0.6</v>
      </c>
      <c r="DX31" s="638"/>
      <c r="DY31" s="638"/>
      <c r="DZ31" s="638"/>
      <c r="EA31" s="638"/>
      <c r="EB31" s="638"/>
      <c r="EC31" s="652"/>
    </row>
    <row r="32" spans="2:133" ht="11.25" customHeight="1">
      <c r="B32" s="624" t="s">
        <v>320</v>
      </c>
      <c r="C32" s="625"/>
      <c r="D32" s="625"/>
      <c r="E32" s="625"/>
      <c r="F32" s="625"/>
      <c r="G32" s="625"/>
      <c r="H32" s="625"/>
      <c r="I32" s="625"/>
      <c r="J32" s="625"/>
      <c r="K32" s="625"/>
      <c r="L32" s="625"/>
      <c r="M32" s="625"/>
      <c r="N32" s="625"/>
      <c r="O32" s="625"/>
      <c r="P32" s="625"/>
      <c r="Q32" s="626"/>
      <c r="R32" s="627">
        <v>582787</v>
      </c>
      <c r="S32" s="628"/>
      <c r="T32" s="628"/>
      <c r="U32" s="628"/>
      <c r="V32" s="628"/>
      <c r="W32" s="628"/>
      <c r="X32" s="628"/>
      <c r="Y32" s="629"/>
      <c r="Z32" s="663">
        <v>4.4000000000000004</v>
      </c>
      <c r="AA32" s="663"/>
      <c r="AB32" s="663"/>
      <c r="AC32" s="663"/>
      <c r="AD32" s="664" t="s">
        <v>128</v>
      </c>
      <c r="AE32" s="664"/>
      <c r="AF32" s="664"/>
      <c r="AG32" s="664"/>
      <c r="AH32" s="664"/>
      <c r="AI32" s="664"/>
      <c r="AJ32" s="664"/>
      <c r="AK32" s="664"/>
      <c r="AL32" s="630" t="s">
        <v>138</v>
      </c>
      <c r="AM32" s="631"/>
      <c r="AN32" s="631"/>
      <c r="AO32" s="665"/>
      <c r="AP32" s="666"/>
      <c r="AQ32" s="667"/>
      <c r="AR32" s="667"/>
      <c r="AS32" s="667"/>
      <c r="AT32" s="691"/>
      <c r="AU32" s="214" t="s">
        <v>321</v>
      </c>
      <c r="AX32" s="624" t="s">
        <v>322</v>
      </c>
      <c r="AY32" s="625"/>
      <c r="AZ32" s="625"/>
      <c r="BA32" s="625"/>
      <c r="BB32" s="625"/>
      <c r="BC32" s="625"/>
      <c r="BD32" s="625"/>
      <c r="BE32" s="625"/>
      <c r="BF32" s="626"/>
      <c r="BG32" s="683">
        <v>98.4</v>
      </c>
      <c r="BH32" s="636"/>
      <c r="BI32" s="636"/>
      <c r="BJ32" s="636"/>
      <c r="BK32" s="636"/>
      <c r="BL32" s="636"/>
      <c r="BM32" s="631">
        <v>93.9</v>
      </c>
      <c r="BN32" s="636"/>
      <c r="BO32" s="636"/>
      <c r="BP32" s="636"/>
      <c r="BQ32" s="661"/>
      <c r="BR32" s="683">
        <v>98.3</v>
      </c>
      <c r="BS32" s="636"/>
      <c r="BT32" s="636"/>
      <c r="BU32" s="636"/>
      <c r="BV32" s="636"/>
      <c r="BW32" s="636"/>
      <c r="BX32" s="631">
        <v>93.7</v>
      </c>
      <c r="BY32" s="636"/>
      <c r="BZ32" s="636"/>
      <c r="CA32" s="636"/>
      <c r="CB32" s="661"/>
      <c r="CD32" s="644"/>
      <c r="CE32" s="645"/>
      <c r="CF32" s="624" t="s">
        <v>323</v>
      </c>
      <c r="CG32" s="625"/>
      <c r="CH32" s="625"/>
      <c r="CI32" s="625"/>
      <c r="CJ32" s="625"/>
      <c r="CK32" s="625"/>
      <c r="CL32" s="625"/>
      <c r="CM32" s="625"/>
      <c r="CN32" s="625"/>
      <c r="CO32" s="625"/>
      <c r="CP32" s="625"/>
      <c r="CQ32" s="626"/>
      <c r="CR32" s="627">
        <v>1067</v>
      </c>
      <c r="CS32" s="628"/>
      <c r="CT32" s="628"/>
      <c r="CU32" s="628"/>
      <c r="CV32" s="628"/>
      <c r="CW32" s="628"/>
      <c r="CX32" s="628"/>
      <c r="CY32" s="629"/>
      <c r="CZ32" s="630">
        <v>0</v>
      </c>
      <c r="DA32" s="638"/>
      <c r="DB32" s="638"/>
      <c r="DC32" s="639"/>
      <c r="DD32" s="633">
        <v>1067</v>
      </c>
      <c r="DE32" s="628"/>
      <c r="DF32" s="628"/>
      <c r="DG32" s="628"/>
      <c r="DH32" s="628"/>
      <c r="DI32" s="628"/>
      <c r="DJ32" s="628"/>
      <c r="DK32" s="629"/>
      <c r="DL32" s="633">
        <v>1067</v>
      </c>
      <c r="DM32" s="628"/>
      <c r="DN32" s="628"/>
      <c r="DO32" s="628"/>
      <c r="DP32" s="628"/>
      <c r="DQ32" s="628"/>
      <c r="DR32" s="628"/>
      <c r="DS32" s="628"/>
      <c r="DT32" s="628"/>
      <c r="DU32" s="628"/>
      <c r="DV32" s="629"/>
      <c r="DW32" s="630">
        <v>0</v>
      </c>
      <c r="DX32" s="638"/>
      <c r="DY32" s="638"/>
      <c r="DZ32" s="638"/>
      <c r="EA32" s="638"/>
      <c r="EB32" s="638"/>
      <c r="EC32" s="652"/>
    </row>
    <row r="33" spans="2:133" ht="11.25" customHeight="1">
      <c r="B33" s="624" t="s">
        <v>324</v>
      </c>
      <c r="C33" s="625"/>
      <c r="D33" s="625"/>
      <c r="E33" s="625"/>
      <c r="F33" s="625"/>
      <c r="G33" s="625"/>
      <c r="H33" s="625"/>
      <c r="I33" s="625"/>
      <c r="J33" s="625"/>
      <c r="K33" s="625"/>
      <c r="L33" s="625"/>
      <c r="M33" s="625"/>
      <c r="N33" s="625"/>
      <c r="O33" s="625"/>
      <c r="P33" s="625"/>
      <c r="Q33" s="626"/>
      <c r="R33" s="627">
        <v>52200</v>
      </c>
      <c r="S33" s="628"/>
      <c r="T33" s="628"/>
      <c r="U33" s="628"/>
      <c r="V33" s="628"/>
      <c r="W33" s="628"/>
      <c r="X33" s="628"/>
      <c r="Y33" s="629"/>
      <c r="Z33" s="663">
        <v>0.4</v>
      </c>
      <c r="AA33" s="663"/>
      <c r="AB33" s="663"/>
      <c r="AC33" s="663"/>
      <c r="AD33" s="664">
        <v>15224</v>
      </c>
      <c r="AE33" s="664"/>
      <c r="AF33" s="664"/>
      <c r="AG33" s="664"/>
      <c r="AH33" s="664"/>
      <c r="AI33" s="664"/>
      <c r="AJ33" s="664"/>
      <c r="AK33" s="664"/>
      <c r="AL33" s="630">
        <v>0.2</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98.6</v>
      </c>
      <c r="BH33" s="612"/>
      <c r="BI33" s="612"/>
      <c r="BJ33" s="612"/>
      <c r="BK33" s="612"/>
      <c r="BL33" s="612"/>
      <c r="BM33" s="656">
        <v>93.3</v>
      </c>
      <c r="BN33" s="612"/>
      <c r="BO33" s="612"/>
      <c r="BP33" s="612"/>
      <c r="BQ33" s="650"/>
      <c r="BR33" s="682">
        <v>98.9</v>
      </c>
      <c r="BS33" s="612"/>
      <c r="BT33" s="612"/>
      <c r="BU33" s="612"/>
      <c r="BV33" s="612"/>
      <c r="BW33" s="612"/>
      <c r="BX33" s="656">
        <v>93.2</v>
      </c>
      <c r="BY33" s="612"/>
      <c r="BZ33" s="612"/>
      <c r="CA33" s="612"/>
      <c r="CB33" s="650"/>
      <c r="CD33" s="624" t="s">
        <v>326</v>
      </c>
      <c r="CE33" s="625"/>
      <c r="CF33" s="625"/>
      <c r="CG33" s="625"/>
      <c r="CH33" s="625"/>
      <c r="CI33" s="625"/>
      <c r="CJ33" s="625"/>
      <c r="CK33" s="625"/>
      <c r="CL33" s="625"/>
      <c r="CM33" s="625"/>
      <c r="CN33" s="625"/>
      <c r="CO33" s="625"/>
      <c r="CP33" s="625"/>
      <c r="CQ33" s="626"/>
      <c r="CR33" s="627">
        <v>5363622</v>
      </c>
      <c r="CS33" s="636"/>
      <c r="CT33" s="636"/>
      <c r="CU33" s="636"/>
      <c r="CV33" s="636"/>
      <c r="CW33" s="636"/>
      <c r="CX33" s="636"/>
      <c r="CY33" s="637"/>
      <c r="CZ33" s="630">
        <v>42</v>
      </c>
      <c r="DA33" s="638"/>
      <c r="DB33" s="638"/>
      <c r="DC33" s="639"/>
      <c r="DD33" s="633">
        <v>4243647</v>
      </c>
      <c r="DE33" s="636"/>
      <c r="DF33" s="636"/>
      <c r="DG33" s="636"/>
      <c r="DH33" s="636"/>
      <c r="DI33" s="636"/>
      <c r="DJ33" s="636"/>
      <c r="DK33" s="637"/>
      <c r="DL33" s="633">
        <v>3214740</v>
      </c>
      <c r="DM33" s="636"/>
      <c r="DN33" s="636"/>
      <c r="DO33" s="636"/>
      <c r="DP33" s="636"/>
      <c r="DQ33" s="636"/>
      <c r="DR33" s="636"/>
      <c r="DS33" s="636"/>
      <c r="DT33" s="636"/>
      <c r="DU33" s="636"/>
      <c r="DV33" s="637"/>
      <c r="DW33" s="630">
        <v>45.5</v>
      </c>
      <c r="DX33" s="638"/>
      <c r="DY33" s="638"/>
      <c r="DZ33" s="638"/>
      <c r="EA33" s="638"/>
      <c r="EB33" s="638"/>
      <c r="EC33" s="652"/>
    </row>
    <row r="34" spans="2:133" ht="11.25" customHeight="1">
      <c r="B34" s="624" t="s">
        <v>327</v>
      </c>
      <c r="C34" s="625"/>
      <c r="D34" s="625"/>
      <c r="E34" s="625"/>
      <c r="F34" s="625"/>
      <c r="G34" s="625"/>
      <c r="H34" s="625"/>
      <c r="I34" s="625"/>
      <c r="J34" s="625"/>
      <c r="K34" s="625"/>
      <c r="L34" s="625"/>
      <c r="M34" s="625"/>
      <c r="N34" s="625"/>
      <c r="O34" s="625"/>
      <c r="P34" s="625"/>
      <c r="Q34" s="626"/>
      <c r="R34" s="627">
        <v>190756</v>
      </c>
      <c r="S34" s="628"/>
      <c r="T34" s="628"/>
      <c r="U34" s="628"/>
      <c r="V34" s="628"/>
      <c r="W34" s="628"/>
      <c r="X34" s="628"/>
      <c r="Y34" s="629"/>
      <c r="Z34" s="663">
        <v>1.5</v>
      </c>
      <c r="AA34" s="663"/>
      <c r="AB34" s="663"/>
      <c r="AC34" s="663"/>
      <c r="AD34" s="664" t="s">
        <v>246</v>
      </c>
      <c r="AE34" s="664"/>
      <c r="AF34" s="664"/>
      <c r="AG34" s="664"/>
      <c r="AH34" s="664"/>
      <c r="AI34" s="664"/>
      <c r="AJ34" s="664"/>
      <c r="AK34" s="664"/>
      <c r="AL34" s="630" t="s">
        <v>138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1386123</v>
      </c>
      <c r="CS34" s="628"/>
      <c r="CT34" s="628"/>
      <c r="CU34" s="628"/>
      <c r="CV34" s="628"/>
      <c r="CW34" s="628"/>
      <c r="CX34" s="628"/>
      <c r="CY34" s="629"/>
      <c r="CZ34" s="630">
        <v>10.9</v>
      </c>
      <c r="DA34" s="638"/>
      <c r="DB34" s="638"/>
      <c r="DC34" s="639"/>
      <c r="DD34" s="633">
        <v>983307</v>
      </c>
      <c r="DE34" s="628"/>
      <c r="DF34" s="628"/>
      <c r="DG34" s="628"/>
      <c r="DH34" s="628"/>
      <c r="DI34" s="628"/>
      <c r="DJ34" s="628"/>
      <c r="DK34" s="629"/>
      <c r="DL34" s="633">
        <v>895673</v>
      </c>
      <c r="DM34" s="628"/>
      <c r="DN34" s="628"/>
      <c r="DO34" s="628"/>
      <c r="DP34" s="628"/>
      <c r="DQ34" s="628"/>
      <c r="DR34" s="628"/>
      <c r="DS34" s="628"/>
      <c r="DT34" s="628"/>
      <c r="DU34" s="628"/>
      <c r="DV34" s="629"/>
      <c r="DW34" s="630">
        <v>12.7</v>
      </c>
      <c r="DX34" s="638"/>
      <c r="DY34" s="638"/>
      <c r="DZ34" s="638"/>
      <c r="EA34" s="638"/>
      <c r="EB34" s="638"/>
      <c r="EC34" s="652"/>
    </row>
    <row r="35" spans="2:133" ht="11.25" customHeight="1">
      <c r="B35" s="624" t="s">
        <v>329</v>
      </c>
      <c r="C35" s="625"/>
      <c r="D35" s="625"/>
      <c r="E35" s="625"/>
      <c r="F35" s="625"/>
      <c r="G35" s="625"/>
      <c r="H35" s="625"/>
      <c r="I35" s="625"/>
      <c r="J35" s="625"/>
      <c r="K35" s="625"/>
      <c r="L35" s="625"/>
      <c r="M35" s="625"/>
      <c r="N35" s="625"/>
      <c r="O35" s="625"/>
      <c r="P35" s="625"/>
      <c r="Q35" s="626"/>
      <c r="R35" s="627">
        <v>601516</v>
      </c>
      <c r="S35" s="628"/>
      <c r="T35" s="628"/>
      <c r="U35" s="628"/>
      <c r="V35" s="628"/>
      <c r="W35" s="628"/>
      <c r="X35" s="628"/>
      <c r="Y35" s="629"/>
      <c r="Z35" s="663">
        <v>4.5999999999999996</v>
      </c>
      <c r="AA35" s="663"/>
      <c r="AB35" s="663"/>
      <c r="AC35" s="663"/>
      <c r="AD35" s="664" t="s">
        <v>128</v>
      </c>
      <c r="AE35" s="664"/>
      <c r="AF35" s="664"/>
      <c r="AG35" s="664"/>
      <c r="AH35" s="664"/>
      <c r="AI35" s="664"/>
      <c r="AJ35" s="664"/>
      <c r="AK35" s="664"/>
      <c r="AL35" s="630" t="s">
        <v>246</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222105</v>
      </c>
      <c r="CS35" s="636"/>
      <c r="CT35" s="636"/>
      <c r="CU35" s="636"/>
      <c r="CV35" s="636"/>
      <c r="CW35" s="636"/>
      <c r="CX35" s="636"/>
      <c r="CY35" s="637"/>
      <c r="CZ35" s="630">
        <v>1.7</v>
      </c>
      <c r="DA35" s="638"/>
      <c r="DB35" s="638"/>
      <c r="DC35" s="639"/>
      <c r="DD35" s="633">
        <v>195796</v>
      </c>
      <c r="DE35" s="636"/>
      <c r="DF35" s="636"/>
      <c r="DG35" s="636"/>
      <c r="DH35" s="636"/>
      <c r="DI35" s="636"/>
      <c r="DJ35" s="636"/>
      <c r="DK35" s="637"/>
      <c r="DL35" s="633">
        <v>195796</v>
      </c>
      <c r="DM35" s="636"/>
      <c r="DN35" s="636"/>
      <c r="DO35" s="636"/>
      <c r="DP35" s="636"/>
      <c r="DQ35" s="636"/>
      <c r="DR35" s="636"/>
      <c r="DS35" s="636"/>
      <c r="DT35" s="636"/>
      <c r="DU35" s="636"/>
      <c r="DV35" s="637"/>
      <c r="DW35" s="630">
        <v>2.8</v>
      </c>
      <c r="DX35" s="638"/>
      <c r="DY35" s="638"/>
      <c r="DZ35" s="638"/>
      <c r="EA35" s="638"/>
      <c r="EB35" s="638"/>
      <c r="EC35" s="652"/>
    </row>
    <row r="36" spans="2:133" ht="11.25" customHeight="1">
      <c r="B36" s="624" t="s">
        <v>333</v>
      </c>
      <c r="C36" s="625"/>
      <c r="D36" s="625"/>
      <c r="E36" s="625"/>
      <c r="F36" s="625"/>
      <c r="G36" s="625"/>
      <c r="H36" s="625"/>
      <c r="I36" s="625"/>
      <c r="J36" s="625"/>
      <c r="K36" s="625"/>
      <c r="L36" s="625"/>
      <c r="M36" s="625"/>
      <c r="N36" s="625"/>
      <c r="O36" s="625"/>
      <c r="P36" s="625"/>
      <c r="Q36" s="626"/>
      <c r="R36" s="627">
        <v>735465</v>
      </c>
      <c r="S36" s="628"/>
      <c r="T36" s="628"/>
      <c r="U36" s="628"/>
      <c r="V36" s="628"/>
      <c r="W36" s="628"/>
      <c r="X36" s="628"/>
      <c r="Y36" s="629"/>
      <c r="Z36" s="663">
        <v>5.6</v>
      </c>
      <c r="AA36" s="663"/>
      <c r="AB36" s="663"/>
      <c r="AC36" s="663"/>
      <c r="AD36" s="664" t="s">
        <v>138</v>
      </c>
      <c r="AE36" s="664"/>
      <c r="AF36" s="664"/>
      <c r="AG36" s="664"/>
      <c r="AH36" s="664"/>
      <c r="AI36" s="664"/>
      <c r="AJ36" s="664"/>
      <c r="AK36" s="664"/>
      <c r="AL36" s="630" t="s">
        <v>128</v>
      </c>
      <c r="AM36" s="631"/>
      <c r="AN36" s="631"/>
      <c r="AO36" s="665"/>
      <c r="AP36" s="222"/>
      <c r="AQ36" s="670" t="s">
        <v>334</v>
      </c>
      <c r="AR36" s="671"/>
      <c r="AS36" s="671"/>
      <c r="AT36" s="671"/>
      <c r="AU36" s="671"/>
      <c r="AV36" s="671"/>
      <c r="AW36" s="671"/>
      <c r="AX36" s="671"/>
      <c r="AY36" s="672"/>
      <c r="AZ36" s="673">
        <v>1971685</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9155</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2493563</v>
      </c>
      <c r="CS36" s="628"/>
      <c r="CT36" s="628"/>
      <c r="CU36" s="628"/>
      <c r="CV36" s="628"/>
      <c r="CW36" s="628"/>
      <c r="CX36" s="628"/>
      <c r="CY36" s="629"/>
      <c r="CZ36" s="630">
        <v>19.5</v>
      </c>
      <c r="DA36" s="638"/>
      <c r="DB36" s="638"/>
      <c r="DC36" s="639"/>
      <c r="DD36" s="633">
        <v>2157205</v>
      </c>
      <c r="DE36" s="628"/>
      <c r="DF36" s="628"/>
      <c r="DG36" s="628"/>
      <c r="DH36" s="628"/>
      <c r="DI36" s="628"/>
      <c r="DJ36" s="628"/>
      <c r="DK36" s="629"/>
      <c r="DL36" s="633">
        <v>1563065</v>
      </c>
      <c r="DM36" s="628"/>
      <c r="DN36" s="628"/>
      <c r="DO36" s="628"/>
      <c r="DP36" s="628"/>
      <c r="DQ36" s="628"/>
      <c r="DR36" s="628"/>
      <c r="DS36" s="628"/>
      <c r="DT36" s="628"/>
      <c r="DU36" s="628"/>
      <c r="DV36" s="629"/>
      <c r="DW36" s="630">
        <v>22.1</v>
      </c>
      <c r="DX36" s="638"/>
      <c r="DY36" s="638"/>
      <c r="DZ36" s="638"/>
      <c r="EA36" s="638"/>
      <c r="EB36" s="638"/>
      <c r="EC36" s="652"/>
    </row>
    <row r="37" spans="2:133" ht="11.25" customHeight="1">
      <c r="B37" s="624" t="s">
        <v>337</v>
      </c>
      <c r="C37" s="625"/>
      <c r="D37" s="625"/>
      <c r="E37" s="625"/>
      <c r="F37" s="625"/>
      <c r="G37" s="625"/>
      <c r="H37" s="625"/>
      <c r="I37" s="625"/>
      <c r="J37" s="625"/>
      <c r="K37" s="625"/>
      <c r="L37" s="625"/>
      <c r="M37" s="625"/>
      <c r="N37" s="625"/>
      <c r="O37" s="625"/>
      <c r="P37" s="625"/>
      <c r="Q37" s="626"/>
      <c r="R37" s="627">
        <v>162133</v>
      </c>
      <c r="S37" s="628"/>
      <c r="T37" s="628"/>
      <c r="U37" s="628"/>
      <c r="V37" s="628"/>
      <c r="W37" s="628"/>
      <c r="X37" s="628"/>
      <c r="Y37" s="629"/>
      <c r="Z37" s="663">
        <v>1.2</v>
      </c>
      <c r="AA37" s="663"/>
      <c r="AB37" s="663"/>
      <c r="AC37" s="663"/>
      <c r="AD37" s="664">
        <v>7615</v>
      </c>
      <c r="AE37" s="664"/>
      <c r="AF37" s="664"/>
      <c r="AG37" s="664"/>
      <c r="AH37" s="664"/>
      <c r="AI37" s="664"/>
      <c r="AJ37" s="664"/>
      <c r="AK37" s="664"/>
      <c r="AL37" s="630">
        <v>0.1</v>
      </c>
      <c r="AM37" s="631"/>
      <c r="AN37" s="631"/>
      <c r="AO37" s="665"/>
      <c r="AQ37" s="658" t="s">
        <v>338</v>
      </c>
      <c r="AR37" s="659"/>
      <c r="AS37" s="659"/>
      <c r="AT37" s="659"/>
      <c r="AU37" s="659"/>
      <c r="AV37" s="659"/>
      <c r="AW37" s="659"/>
      <c r="AX37" s="659"/>
      <c r="AY37" s="660"/>
      <c r="AZ37" s="627">
        <v>678590</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9155</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787765</v>
      </c>
      <c r="CS37" s="636"/>
      <c r="CT37" s="636"/>
      <c r="CU37" s="636"/>
      <c r="CV37" s="636"/>
      <c r="CW37" s="636"/>
      <c r="CX37" s="636"/>
      <c r="CY37" s="637"/>
      <c r="CZ37" s="630">
        <v>6.2</v>
      </c>
      <c r="DA37" s="638"/>
      <c r="DB37" s="638"/>
      <c r="DC37" s="639"/>
      <c r="DD37" s="633">
        <v>741065</v>
      </c>
      <c r="DE37" s="636"/>
      <c r="DF37" s="636"/>
      <c r="DG37" s="636"/>
      <c r="DH37" s="636"/>
      <c r="DI37" s="636"/>
      <c r="DJ37" s="636"/>
      <c r="DK37" s="637"/>
      <c r="DL37" s="633">
        <v>606126</v>
      </c>
      <c r="DM37" s="636"/>
      <c r="DN37" s="636"/>
      <c r="DO37" s="636"/>
      <c r="DP37" s="636"/>
      <c r="DQ37" s="636"/>
      <c r="DR37" s="636"/>
      <c r="DS37" s="636"/>
      <c r="DT37" s="636"/>
      <c r="DU37" s="636"/>
      <c r="DV37" s="637"/>
      <c r="DW37" s="630">
        <v>8.6</v>
      </c>
      <c r="DX37" s="638"/>
      <c r="DY37" s="638"/>
      <c r="DZ37" s="638"/>
      <c r="EA37" s="638"/>
      <c r="EB37" s="638"/>
      <c r="EC37" s="652"/>
    </row>
    <row r="38" spans="2:133" ht="11.25" customHeight="1">
      <c r="B38" s="624" t="s">
        <v>341</v>
      </c>
      <c r="C38" s="625"/>
      <c r="D38" s="625"/>
      <c r="E38" s="625"/>
      <c r="F38" s="625"/>
      <c r="G38" s="625"/>
      <c r="H38" s="625"/>
      <c r="I38" s="625"/>
      <c r="J38" s="625"/>
      <c r="K38" s="625"/>
      <c r="L38" s="625"/>
      <c r="M38" s="625"/>
      <c r="N38" s="625"/>
      <c r="O38" s="625"/>
      <c r="P38" s="625"/>
      <c r="Q38" s="626"/>
      <c r="R38" s="627">
        <v>1099981</v>
      </c>
      <c r="S38" s="628"/>
      <c r="T38" s="628"/>
      <c r="U38" s="628"/>
      <c r="V38" s="628"/>
      <c r="W38" s="628"/>
      <c r="X38" s="628"/>
      <c r="Y38" s="629"/>
      <c r="Z38" s="663">
        <v>8.4</v>
      </c>
      <c r="AA38" s="663"/>
      <c r="AB38" s="663"/>
      <c r="AC38" s="663"/>
      <c r="AD38" s="664" t="s">
        <v>128</v>
      </c>
      <c r="AE38" s="664"/>
      <c r="AF38" s="664"/>
      <c r="AG38" s="664"/>
      <c r="AH38" s="664"/>
      <c r="AI38" s="664"/>
      <c r="AJ38" s="664"/>
      <c r="AK38" s="664"/>
      <c r="AL38" s="630" t="s">
        <v>246</v>
      </c>
      <c r="AM38" s="631"/>
      <c r="AN38" s="631"/>
      <c r="AO38" s="665"/>
      <c r="AQ38" s="658" t="s">
        <v>342</v>
      </c>
      <c r="AR38" s="659"/>
      <c r="AS38" s="659"/>
      <c r="AT38" s="659"/>
      <c r="AU38" s="659"/>
      <c r="AV38" s="659"/>
      <c r="AW38" s="659"/>
      <c r="AX38" s="659"/>
      <c r="AY38" s="660"/>
      <c r="AZ38" s="627">
        <v>340000</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1909</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882335</v>
      </c>
      <c r="CS38" s="628"/>
      <c r="CT38" s="628"/>
      <c r="CU38" s="628"/>
      <c r="CV38" s="628"/>
      <c r="CW38" s="628"/>
      <c r="CX38" s="628"/>
      <c r="CY38" s="629"/>
      <c r="CZ38" s="630">
        <v>6.9</v>
      </c>
      <c r="DA38" s="638"/>
      <c r="DB38" s="638"/>
      <c r="DC38" s="639"/>
      <c r="DD38" s="633">
        <v>720848</v>
      </c>
      <c r="DE38" s="628"/>
      <c r="DF38" s="628"/>
      <c r="DG38" s="628"/>
      <c r="DH38" s="628"/>
      <c r="DI38" s="628"/>
      <c r="DJ38" s="628"/>
      <c r="DK38" s="629"/>
      <c r="DL38" s="633">
        <v>560206</v>
      </c>
      <c r="DM38" s="628"/>
      <c r="DN38" s="628"/>
      <c r="DO38" s="628"/>
      <c r="DP38" s="628"/>
      <c r="DQ38" s="628"/>
      <c r="DR38" s="628"/>
      <c r="DS38" s="628"/>
      <c r="DT38" s="628"/>
      <c r="DU38" s="628"/>
      <c r="DV38" s="629"/>
      <c r="DW38" s="630">
        <v>7.9</v>
      </c>
      <c r="DX38" s="638"/>
      <c r="DY38" s="638"/>
      <c r="DZ38" s="638"/>
      <c r="EA38" s="638"/>
      <c r="EB38" s="638"/>
      <c r="EC38" s="652"/>
    </row>
    <row r="39" spans="2:133" ht="11.25" customHeight="1">
      <c r="B39" s="624" t="s">
        <v>345</v>
      </c>
      <c r="C39" s="625"/>
      <c r="D39" s="625"/>
      <c r="E39" s="625"/>
      <c r="F39" s="625"/>
      <c r="G39" s="625"/>
      <c r="H39" s="625"/>
      <c r="I39" s="625"/>
      <c r="J39" s="625"/>
      <c r="K39" s="625"/>
      <c r="L39" s="625"/>
      <c r="M39" s="625"/>
      <c r="N39" s="625"/>
      <c r="O39" s="625"/>
      <c r="P39" s="625"/>
      <c r="Q39" s="626"/>
      <c r="R39" s="627" t="s">
        <v>246</v>
      </c>
      <c r="S39" s="628"/>
      <c r="T39" s="628"/>
      <c r="U39" s="628"/>
      <c r="V39" s="628"/>
      <c r="W39" s="628"/>
      <c r="X39" s="628"/>
      <c r="Y39" s="629"/>
      <c r="Z39" s="663" t="s">
        <v>128</v>
      </c>
      <c r="AA39" s="663"/>
      <c r="AB39" s="663"/>
      <c r="AC39" s="663"/>
      <c r="AD39" s="664" t="s">
        <v>138</v>
      </c>
      <c r="AE39" s="664"/>
      <c r="AF39" s="664"/>
      <c r="AG39" s="664"/>
      <c r="AH39" s="664"/>
      <c r="AI39" s="664"/>
      <c r="AJ39" s="664"/>
      <c r="AK39" s="664"/>
      <c r="AL39" s="630" t="s">
        <v>138</v>
      </c>
      <c r="AM39" s="631"/>
      <c r="AN39" s="631"/>
      <c r="AO39" s="665"/>
      <c r="AQ39" s="658" t="s">
        <v>346</v>
      </c>
      <c r="AR39" s="659"/>
      <c r="AS39" s="659"/>
      <c r="AT39" s="659"/>
      <c r="AU39" s="659"/>
      <c r="AV39" s="659"/>
      <c r="AW39" s="659"/>
      <c r="AX39" s="659"/>
      <c r="AY39" s="660"/>
      <c r="AZ39" s="627">
        <v>116203</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2939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368656</v>
      </c>
      <c r="CS39" s="636"/>
      <c r="CT39" s="636"/>
      <c r="CU39" s="636"/>
      <c r="CV39" s="636"/>
      <c r="CW39" s="636"/>
      <c r="CX39" s="636"/>
      <c r="CY39" s="637"/>
      <c r="CZ39" s="630">
        <v>2.9</v>
      </c>
      <c r="DA39" s="638"/>
      <c r="DB39" s="638"/>
      <c r="DC39" s="639"/>
      <c r="DD39" s="633">
        <v>185651</v>
      </c>
      <c r="DE39" s="636"/>
      <c r="DF39" s="636"/>
      <c r="DG39" s="636"/>
      <c r="DH39" s="636"/>
      <c r="DI39" s="636"/>
      <c r="DJ39" s="636"/>
      <c r="DK39" s="637"/>
      <c r="DL39" s="633" t="s">
        <v>246</v>
      </c>
      <c r="DM39" s="636"/>
      <c r="DN39" s="636"/>
      <c r="DO39" s="636"/>
      <c r="DP39" s="636"/>
      <c r="DQ39" s="636"/>
      <c r="DR39" s="636"/>
      <c r="DS39" s="636"/>
      <c r="DT39" s="636"/>
      <c r="DU39" s="636"/>
      <c r="DV39" s="637"/>
      <c r="DW39" s="630" t="s">
        <v>246</v>
      </c>
      <c r="DX39" s="638"/>
      <c r="DY39" s="638"/>
      <c r="DZ39" s="638"/>
      <c r="EA39" s="638"/>
      <c r="EB39" s="638"/>
      <c r="EC39" s="652"/>
    </row>
    <row r="40" spans="2:133" ht="11.25" customHeight="1">
      <c r="B40" s="624" t="s">
        <v>349</v>
      </c>
      <c r="C40" s="625"/>
      <c r="D40" s="625"/>
      <c r="E40" s="625"/>
      <c r="F40" s="625"/>
      <c r="G40" s="625"/>
      <c r="H40" s="625"/>
      <c r="I40" s="625"/>
      <c r="J40" s="625"/>
      <c r="K40" s="625"/>
      <c r="L40" s="625"/>
      <c r="M40" s="625"/>
      <c r="N40" s="625"/>
      <c r="O40" s="625"/>
      <c r="P40" s="625"/>
      <c r="Q40" s="626"/>
      <c r="R40" s="627">
        <v>69081</v>
      </c>
      <c r="S40" s="628"/>
      <c r="T40" s="628"/>
      <c r="U40" s="628"/>
      <c r="V40" s="628"/>
      <c r="W40" s="628"/>
      <c r="X40" s="628"/>
      <c r="Y40" s="629"/>
      <c r="Z40" s="663">
        <v>0.5</v>
      </c>
      <c r="AA40" s="663"/>
      <c r="AB40" s="663"/>
      <c r="AC40" s="663"/>
      <c r="AD40" s="664" t="s">
        <v>138</v>
      </c>
      <c r="AE40" s="664"/>
      <c r="AF40" s="664"/>
      <c r="AG40" s="664"/>
      <c r="AH40" s="664"/>
      <c r="AI40" s="664"/>
      <c r="AJ40" s="664"/>
      <c r="AK40" s="664"/>
      <c r="AL40" s="630" t="s">
        <v>128</v>
      </c>
      <c r="AM40" s="631"/>
      <c r="AN40" s="631"/>
      <c r="AO40" s="665"/>
      <c r="AQ40" s="658" t="s">
        <v>350</v>
      </c>
      <c r="AR40" s="659"/>
      <c r="AS40" s="659"/>
      <c r="AT40" s="659"/>
      <c r="AU40" s="659"/>
      <c r="AV40" s="659"/>
      <c r="AW40" s="659"/>
      <c r="AX40" s="659"/>
      <c r="AY40" s="660"/>
      <c r="AZ40" s="627">
        <v>60860</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125</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10840</v>
      </c>
      <c r="CS40" s="628"/>
      <c r="CT40" s="628"/>
      <c r="CU40" s="628"/>
      <c r="CV40" s="628"/>
      <c r="CW40" s="628"/>
      <c r="CX40" s="628"/>
      <c r="CY40" s="629"/>
      <c r="CZ40" s="630">
        <v>0.1</v>
      </c>
      <c r="DA40" s="638"/>
      <c r="DB40" s="638"/>
      <c r="DC40" s="639"/>
      <c r="DD40" s="633">
        <v>840</v>
      </c>
      <c r="DE40" s="628"/>
      <c r="DF40" s="628"/>
      <c r="DG40" s="628"/>
      <c r="DH40" s="628"/>
      <c r="DI40" s="628"/>
      <c r="DJ40" s="628"/>
      <c r="DK40" s="629"/>
      <c r="DL40" s="633" t="s">
        <v>128</v>
      </c>
      <c r="DM40" s="628"/>
      <c r="DN40" s="628"/>
      <c r="DO40" s="628"/>
      <c r="DP40" s="628"/>
      <c r="DQ40" s="628"/>
      <c r="DR40" s="628"/>
      <c r="DS40" s="628"/>
      <c r="DT40" s="628"/>
      <c r="DU40" s="628"/>
      <c r="DV40" s="629"/>
      <c r="DW40" s="630" t="s">
        <v>246</v>
      </c>
      <c r="DX40" s="638"/>
      <c r="DY40" s="638"/>
      <c r="DZ40" s="638"/>
      <c r="EA40" s="638"/>
      <c r="EB40" s="638"/>
      <c r="EC40" s="652"/>
    </row>
    <row r="41" spans="2:133" ht="11.25" customHeight="1">
      <c r="B41" s="608" t="s">
        <v>354</v>
      </c>
      <c r="C41" s="609"/>
      <c r="D41" s="609"/>
      <c r="E41" s="609"/>
      <c r="F41" s="609"/>
      <c r="G41" s="609"/>
      <c r="H41" s="609"/>
      <c r="I41" s="609"/>
      <c r="J41" s="609"/>
      <c r="K41" s="609"/>
      <c r="L41" s="609"/>
      <c r="M41" s="609"/>
      <c r="N41" s="609"/>
      <c r="O41" s="609"/>
      <c r="P41" s="609"/>
      <c r="Q41" s="610"/>
      <c r="R41" s="611">
        <v>13137372</v>
      </c>
      <c r="S41" s="649"/>
      <c r="T41" s="649"/>
      <c r="U41" s="649"/>
      <c r="V41" s="649"/>
      <c r="W41" s="649"/>
      <c r="X41" s="649"/>
      <c r="Y41" s="653"/>
      <c r="Z41" s="654">
        <v>100</v>
      </c>
      <c r="AA41" s="654"/>
      <c r="AB41" s="654"/>
      <c r="AC41" s="654"/>
      <c r="AD41" s="655">
        <v>6998362</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339293</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128</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128</v>
      </c>
      <c r="CS41" s="636"/>
      <c r="CT41" s="636"/>
      <c r="CU41" s="636"/>
      <c r="CV41" s="636"/>
      <c r="CW41" s="636"/>
      <c r="CX41" s="636"/>
      <c r="CY41" s="637"/>
      <c r="CZ41" s="630" t="s">
        <v>128</v>
      </c>
      <c r="DA41" s="638"/>
      <c r="DB41" s="638"/>
      <c r="DC41" s="639"/>
      <c r="DD41" s="633" t="s">
        <v>128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358</v>
      </c>
      <c r="AR42" s="647"/>
      <c r="AS42" s="647"/>
      <c r="AT42" s="647"/>
      <c r="AU42" s="647"/>
      <c r="AV42" s="647"/>
      <c r="AW42" s="647"/>
      <c r="AX42" s="647"/>
      <c r="AY42" s="648"/>
      <c r="AZ42" s="611">
        <v>436739</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270</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2700736</v>
      </c>
      <c r="CS42" s="636"/>
      <c r="CT42" s="636"/>
      <c r="CU42" s="636"/>
      <c r="CV42" s="636"/>
      <c r="CW42" s="636"/>
      <c r="CX42" s="636"/>
      <c r="CY42" s="637"/>
      <c r="CZ42" s="630">
        <v>21.2</v>
      </c>
      <c r="DA42" s="638"/>
      <c r="DB42" s="638"/>
      <c r="DC42" s="639"/>
      <c r="DD42" s="633">
        <v>780643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361</v>
      </c>
      <c r="CD43" s="624" t="s">
        <v>362</v>
      </c>
      <c r="CE43" s="625"/>
      <c r="CF43" s="625"/>
      <c r="CG43" s="625"/>
      <c r="CH43" s="625"/>
      <c r="CI43" s="625"/>
      <c r="CJ43" s="625"/>
      <c r="CK43" s="625"/>
      <c r="CL43" s="625"/>
      <c r="CM43" s="625"/>
      <c r="CN43" s="625"/>
      <c r="CO43" s="625"/>
      <c r="CP43" s="625"/>
      <c r="CQ43" s="626"/>
      <c r="CR43" s="627">
        <v>18445</v>
      </c>
      <c r="CS43" s="636"/>
      <c r="CT43" s="636"/>
      <c r="CU43" s="636"/>
      <c r="CV43" s="636"/>
      <c r="CW43" s="636"/>
      <c r="CX43" s="636"/>
      <c r="CY43" s="637"/>
      <c r="CZ43" s="630">
        <v>0.1</v>
      </c>
      <c r="DA43" s="638"/>
      <c r="DB43" s="638"/>
      <c r="DC43" s="639"/>
      <c r="DD43" s="633">
        <v>18445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364</v>
      </c>
      <c r="CG44" s="625"/>
      <c r="CH44" s="625"/>
      <c r="CI44" s="625"/>
      <c r="CJ44" s="625"/>
      <c r="CK44" s="625"/>
      <c r="CL44" s="625"/>
      <c r="CM44" s="625"/>
      <c r="CN44" s="625"/>
      <c r="CO44" s="625"/>
      <c r="CP44" s="625"/>
      <c r="CQ44" s="626"/>
      <c r="CR44" s="627">
        <v>2318429</v>
      </c>
      <c r="CS44" s="628"/>
      <c r="CT44" s="628"/>
      <c r="CU44" s="628"/>
      <c r="CV44" s="628"/>
      <c r="CW44" s="628"/>
      <c r="CX44" s="628"/>
      <c r="CY44" s="629"/>
      <c r="CZ44" s="630">
        <v>18.2</v>
      </c>
      <c r="DA44" s="631"/>
      <c r="DB44" s="631"/>
      <c r="DC44" s="632"/>
      <c r="DD44" s="633">
        <v>725619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1115949</v>
      </c>
      <c r="CS45" s="636"/>
      <c r="CT45" s="636"/>
      <c r="CU45" s="636"/>
      <c r="CV45" s="636"/>
      <c r="CW45" s="636"/>
      <c r="CX45" s="636"/>
      <c r="CY45" s="637"/>
      <c r="CZ45" s="630">
        <v>8.6999999999999993</v>
      </c>
      <c r="DA45" s="638"/>
      <c r="DB45" s="638"/>
      <c r="DC45" s="639"/>
      <c r="DD45" s="633">
        <v>96430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367</v>
      </c>
      <c r="CG46" s="625"/>
      <c r="CH46" s="625"/>
      <c r="CI46" s="625"/>
      <c r="CJ46" s="625"/>
      <c r="CK46" s="625"/>
      <c r="CL46" s="625"/>
      <c r="CM46" s="625"/>
      <c r="CN46" s="625"/>
      <c r="CO46" s="625"/>
      <c r="CP46" s="625"/>
      <c r="CQ46" s="626"/>
      <c r="CR46" s="627">
        <v>1200577</v>
      </c>
      <c r="CS46" s="628"/>
      <c r="CT46" s="628"/>
      <c r="CU46" s="628"/>
      <c r="CV46" s="628"/>
      <c r="CW46" s="628"/>
      <c r="CX46" s="628"/>
      <c r="CY46" s="629"/>
      <c r="CZ46" s="630">
        <v>9.4</v>
      </c>
      <c r="DA46" s="631"/>
      <c r="DB46" s="631"/>
      <c r="DC46" s="632"/>
      <c r="DD46" s="633">
        <v>629186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368</v>
      </c>
      <c r="CG47" s="625"/>
      <c r="CH47" s="625"/>
      <c r="CI47" s="625"/>
      <c r="CJ47" s="625"/>
      <c r="CK47" s="625"/>
      <c r="CL47" s="625"/>
      <c r="CM47" s="625"/>
      <c r="CN47" s="625"/>
      <c r="CO47" s="625"/>
      <c r="CP47" s="625"/>
      <c r="CQ47" s="626"/>
      <c r="CR47" s="627">
        <v>382307</v>
      </c>
      <c r="CS47" s="636"/>
      <c r="CT47" s="636"/>
      <c r="CU47" s="636"/>
      <c r="CV47" s="636"/>
      <c r="CW47" s="636"/>
      <c r="CX47" s="636"/>
      <c r="CY47" s="637"/>
      <c r="CZ47" s="630">
        <v>3</v>
      </c>
      <c r="DA47" s="638"/>
      <c r="DB47" s="638"/>
      <c r="DC47" s="639"/>
      <c r="DD47" s="633">
        <v>55024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c r="B48" s="225"/>
      <c r="CD48" s="644"/>
      <c r="CE48" s="645"/>
      <c r="CF48" s="624" t="s">
        <v>369</v>
      </c>
      <c r="CG48" s="625"/>
      <c r="CH48" s="625"/>
      <c r="CI48" s="625"/>
      <c r="CJ48" s="625"/>
      <c r="CK48" s="625"/>
      <c r="CL48" s="625"/>
      <c r="CM48" s="625"/>
      <c r="CN48" s="625"/>
      <c r="CO48" s="625"/>
      <c r="CP48" s="625"/>
      <c r="CQ48" s="626"/>
      <c r="CR48" s="627" t="s">
        <v>246</v>
      </c>
      <c r="CS48" s="628"/>
      <c r="CT48" s="628"/>
      <c r="CU48" s="628"/>
      <c r="CV48" s="628"/>
      <c r="CW48" s="628"/>
      <c r="CX48" s="628"/>
      <c r="CY48" s="629"/>
      <c r="CZ48" s="630" t="s">
        <v>246</v>
      </c>
      <c r="DA48" s="631"/>
      <c r="DB48" s="631"/>
      <c r="DC48" s="632"/>
      <c r="DD48" s="633" t="s">
        <v>246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370</v>
      </c>
      <c r="CE49" s="609"/>
      <c r="CF49" s="609"/>
      <c r="CG49" s="609"/>
      <c r="CH49" s="609"/>
      <c r="CI49" s="609"/>
      <c r="CJ49" s="609"/>
      <c r="CK49" s="609"/>
      <c r="CL49" s="609"/>
      <c r="CM49" s="609"/>
      <c r="CN49" s="609"/>
      <c r="CO49" s="609"/>
      <c r="CP49" s="609"/>
      <c r="CQ49" s="610"/>
      <c r="CR49" s="611">
        <v>12768855</v>
      </c>
      <c r="CS49" s="612"/>
      <c r="CT49" s="612"/>
      <c r="CU49" s="612"/>
      <c r="CV49" s="612"/>
      <c r="CW49" s="612"/>
      <c r="CX49" s="612"/>
      <c r="CY49" s="613"/>
      <c r="CZ49" s="614">
        <v>100</v>
      </c>
      <c r="DA49" s="615"/>
      <c r="DB49" s="615"/>
      <c r="DC49" s="616"/>
      <c r="DD49" s="617">
        <v>8829514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aga3ETbczZ0V4JPh5cCRB5PiX1ieXAbzlx8t3RSCqOt7oSv/U12fMcaylPEjTnqOIrAFxmZIagHzmbrBAKS8qQ==" saltValue="G8Vn/UkefM2Z6cy6Kh8rc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109375" style="231" customWidth="1"/>
    <col min="131" max="131" width="1.5703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393</v>
      </c>
      <c r="C7" s="1048"/>
      <c r="D7" s="1048"/>
      <c r="E7" s="1048"/>
      <c r="F7" s="1048"/>
      <c r="G7" s="1048"/>
      <c r="H7" s="1048"/>
      <c r="I7" s="1048"/>
      <c r="J7" s="1048"/>
      <c r="K7" s="1048"/>
      <c r="L7" s="1048"/>
      <c r="M7" s="1048"/>
      <c r="N7" s="1048"/>
      <c r="O7" s="1048"/>
      <c r="P7" s="1049"/>
      <c r="Q7" s="1087">
        <v>13185</v>
      </c>
      <c r="R7" s="1088"/>
      <c r="S7" s="1088"/>
      <c r="T7" s="1088"/>
      <c r="U7" s="1088"/>
      <c r="V7" s="1088">
        <v>12817</v>
      </c>
      <c r="W7" s="1088"/>
      <c r="X7" s="1088"/>
      <c r="Y7" s="1088"/>
      <c r="Z7" s="1088"/>
      <c r="AA7" s="1088">
        <v>369</v>
      </c>
      <c r="AB7" s="1088"/>
      <c r="AC7" s="1088"/>
      <c r="AD7" s="1088"/>
      <c r="AE7" s="1089"/>
      <c r="AF7" s="1090">
        <v>347</v>
      </c>
      <c r="AG7" s="1091"/>
      <c r="AH7" s="1091"/>
      <c r="AI7" s="1091"/>
      <c r="AJ7" s="1092"/>
      <c r="AK7" s="1093" t="s">
        <v>584</v>
      </c>
      <c r="AL7" s="1094"/>
      <c r="AM7" s="1094"/>
      <c r="AN7" s="1094"/>
      <c r="AO7" s="1094"/>
      <c r="AP7" s="1094">
        <v>12497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585</v>
      </c>
      <c r="BT7" s="1098"/>
      <c r="BU7" s="1098"/>
      <c r="BV7" s="1098"/>
      <c r="BW7" s="1098"/>
      <c r="BX7" s="1098"/>
      <c r="BY7" s="1098"/>
      <c r="BZ7" s="1098"/>
      <c r="CA7" s="1098"/>
      <c r="CB7" s="1098"/>
      <c r="CC7" s="1098"/>
      <c r="CD7" s="1098"/>
      <c r="CE7" s="1098"/>
      <c r="CF7" s="1098"/>
      <c r="CG7" s="1099"/>
      <c r="CH7" s="1084">
        <v>3</v>
      </c>
      <c r="CI7" s="1085"/>
      <c r="CJ7" s="1085"/>
      <c r="CK7" s="1085"/>
      <c r="CL7" s="1086"/>
      <c r="CM7" s="1084">
        <v>244</v>
      </c>
      <c r="CN7" s="1085"/>
      <c r="CO7" s="1085"/>
      <c r="CP7" s="1085"/>
      <c r="CQ7" s="1086"/>
      <c r="CR7" s="1084">
        <v>20</v>
      </c>
      <c r="CS7" s="1085"/>
      <c r="CT7" s="1085"/>
      <c r="CU7" s="1085"/>
      <c r="CV7" s="1086"/>
      <c r="CW7" s="1084" t="s">
        <v>584</v>
      </c>
      <c r="CX7" s="1085"/>
      <c r="CY7" s="1085"/>
      <c r="CZ7" s="1085"/>
      <c r="DA7" s="1086"/>
      <c r="DB7" s="1084" t="s">
        <v>584</v>
      </c>
      <c r="DC7" s="1085"/>
      <c r="DD7" s="1085"/>
      <c r="DE7" s="1085"/>
      <c r="DF7" s="1086"/>
      <c r="DG7" s="1084" t="s">
        <v>586</v>
      </c>
      <c r="DH7" s="1085"/>
      <c r="DI7" s="1085"/>
      <c r="DJ7" s="1085"/>
      <c r="DK7" s="1086"/>
      <c r="DL7" s="1084" t="s">
        <v>586</v>
      </c>
      <c r="DM7" s="1085"/>
      <c r="DN7" s="1085"/>
      <c r="DO7" s="1085"/>
      <c r="DP7" s="1086"/>
      <c r="DQ7" s="1084" t="s">
        <v>586</v>
      </c>
      <c r="DR7" s="1085"/>
      <c r="DS7" s="1085"/>
      <c r="DT7" s="1085"/>
      <c r="DU7" s="1086"/>
      <c r="DV7" s="1097"/>
      <c r="DW7" s="1098"/>
      <c r="DX7" s="1098"/>
      <c r="DY7" s="1098"/>
      <c r="DZ7" s="1112"/>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395</v>
      </c>
      <c r="B23" s="937" t="s">
        <v>396</v>
      </c>
      <c r="C23" s="938"/>
      <c r="D23" s="938"/>
      <c r="E23" s="938"/>
      <c r="F23" s="938"/>
      <c r="G23" s="938"/>
      <c r="H23" s="938"/>
      <c r="I23" s="938"/>
      <c r="J23" s="938"/>
      <c r="K23" s="938"/>
      <c r="L23" s="938"/>
      <c r="M23" s="938"/>
      <c r="N23" s="938"/>
      <c r="O23" s="938"/>
      <c r="P23" s="948"/>
      <c r="Q23" s="1067">
        <f>Q7</f>
        <v>13185</v>
      </c>
      <c r="R23" s="1061"/>
      <c r="S23" s="1061"/>
      <c r="T23" s="1061"/>
      <c r="U23" s="1061"/>
      <c r="V23" s="1061">
        <f>V7</f>
        <v>12817</v>
      </c>
      <c r="W23" s="1061"/>
      <c r="X23" s="1061"/>
      <c r="Y23" s="1061"/>
      <c r="Z23" s="1061"/>
      <c r="AA23" s="1061">
        <f>AA7</f>
        <v>369</v>
      </c>
      <c r="AB23" s="1061"/>
      <c r="AC23" s="1061"/>
      <c r="AD23" s="1061"/>
      <c r="AE23" s="1068"/>
      <c r="AF23" s="1069">
        <v>347</v>
      </c>
      <c r="AG23" s="1061"/>
      <c r="AH23" s="1061"/>
      <c r="AI23" s="1061"/>
      <c r="AJ23" s="1070"/>
      <c r="AK23" s="1071"/>
      <c r="AL23" s="1072"/>
      <c r="AM23" s="1072"/>
      <c r="AN23" s="1072"/>
      <c r="AO23" s="1072"/>
      <c r="AP23" s="1061">
        <f>AP7</f>
        <v>12497</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1317</v>
      </c>
      <c r="R28" s="1051"/>
      <c r="S28" s="1051"/>
      <c r="T28" s="1051"/>
      <c r="U28" s="1051"/>
      <c r="V28" s="1051">
        <v>1308</v>
      </c>
      <c r="W28" s="1051"/>
      <c r="X28" s="1051"/>
      <c r="Y28" s="1051"/>
      <c r="Z28" s="1051"/>
      <c r="AA28" s="1051">
        <f>Q28-V28</f>
        <v>9</v>
      </c>
      <c r="AB28" s="1051"/>
      <c r="AC28" s="1051"/>
      <c r="AD28" s="1051"/>
      <c r="AE28" s="1052"/>
      <c r="AF28" s="1053">
        <v>9</v>
      </c>
      <c r="AG28" s="1051"/>
      <c r="AH28" s="1051"/>
      <c r="AI28" s="1051"/>
      <c r="AJ28" s="1054"/>
      <c r="AK28" s="1042">
        <v>110</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f>266+138+1</f>
        <v>405</v>
      </c>
      <c r="R29" s="1039"/>
      <c r="S29" s="1039"/>
      <c r="T29" s="1039"/>
      <c r="U29" s="1039"/>
      <c r="V29" s="1039">
        <f>258+135</f>
        <v>393</v>
      </c>
      <c r="W29" s="1039"/>
      <c r="X29" s="1039"/>
      <c r="Y29" s="1039"/>
      <c r="Z29" s="1039"/>
      <c r="AA29" s="1040">
        <f t="shared" ref="AA29:AA35" si="0">Q29-V29</f>
        <v>12</v>
      </c>
      <c r="AB29" s="1036"/>
      <c r="AC29" s="1036"/>
      <c r="AD29" s="1036"/>
      <c r="AE29" s="1037"/>
      <c r="AF29" s="1035">
        <v>12</v>
      </c>
      <c r="AG29" s="1036"/>
      <c r="AH29" s="1036"/>
      <c r="AI29" s="1036"/>
      <c r="AJ29" s="1037"/>
      <c r="AK29" s="980">
        <v>230</v>
      </c>
      <c r="AL29" s="971"/>
      <c r="AM29" s="971"/>
      <c r="AN29" s="971"/>
      <c r="AO29" s="971"/>
      <c r="AP29" s="971">
        <f>378+38</f>
        <v>416</v>
      </c>
      <c r="AQ29" s="971"/>
      <c r="AR29" s="971"/>
      <c r="AS29" s="971"/>
      <c r="AT29" s="971"/>
      <c r="AU29" s="971">
        <v>267</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1368</v>
      </c>
      <c r="R30" s="1039"/>
      <c r="S30" s="1039"/>
      <c r="T30" s="1039"/>
      <c r="U30" s="1039"/>
      <c r="V30" s="1039">
        <v>1295</v>
      </c>
      <c r="W30" s="1039"/>
      <c r="X30" s="1039"/>
      <c r="Y30" s="1039"/>
      <c r="Z30" s="1039"/>
      <c r="AA30" s="1040">
        <f t="shared" si="0"/>
        <v>73</v>
      </c>
      <c r="AB30" s="1036"/>
      <c r="AC30" s="1036"/>
      <c r="AD30" s="1036"/>
      <c r="AE30" s="1037"/>
      <c r="AF30" s="1035">
        <v>73</v>
      </c>
      <c r="AG30" s="1036"/>
      <c r="AH30" s="1036"/>
      <c r="AI30" s="1036"/>
      <c r="AJ30" s="1037"/>
      <c r="AK30" s="980">
        <v>218</v>
      </c>
      <c r="AL30" s="971"/>
      <c r="AM30" s="971"/>
      <c r="AN30" s="971"/>
      <c r="AO30" s="971"/>
      <c r="AP30" s="971" t="s">
        <v>584</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199</v>
      </c>
      <c r="R31" s="1039"/>
      <c r="S31" s="1039"/>
      <c r="T31" s="1039"/>
      <c r="U31" s="1039"/>
      <c r="V31" s="1039">
        <v>199</v>
      </c>
      <c r="W31" s="1039"/>
      <c r="X31" s="1039"/>
      <c r="Y31" s="1039"/>
      <c r="Z31" s="1039"/>
      <c r="AA31" s="1040">
        <f t="shared" si="0"/>
        <v>0</v>
      </c>
      <c r="AB31" s="1036"/>
      <c r="AC31" s="1036"/>
      <c r="AD31" s="1036"/>
      <c r="AE31" s="1037"/>
      <c r="AF31" s="1035">
        <v>0</v>
      </c>
      <c r="AG31" s="1036"/>
      <c r="AH31" s="1036"/>
      <c r="AI31" s="1036"/>
      <c r="AJ31" s="1037"/>
      <c r="AK31" s="980">
        <v>63</v>
      </c>
      <c r="AL31" s="971"/>
      <c r="AM31" s="971"/>
      <c r="AN31" s="971"/>
      <c r="AO31" s="971"/>
      <c r="AP31" s="971" t="s">
        <v>584</v>
      </c>
      <c r="AQ31" s="971"/>
      <c r="AR31" s="971"/>
      <c r="AS31" s="971"/>
      <c r="AT31" s="971"/>
      <c r="AU31" s="971" t="s">
        <v>584</v>
      </c>
      <c r="AV31" s="971"/>
      <c r="AW31" s="971"/>
      <c r="AX31" s="971"/>
      <c r="AY31" s="971"/>
      <c r="AZ31" s="1041" t="s">
        <v>584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411</v>
      </c>
      <c r="C32" s="1031"/>
      <c r="D32" s="1031"/>
      <c r="E32" s="1031"/>
      <c r="F32" s="1031"/>
      <c r="G32" s="1031"/>
      <c r="H32" s="1031"/>
      <c r="I32" s="1031"/>
      <c r="J32" s="1031"/>
      <c r="K32" s="1031"/>
      <c r="L32" s="1031"/>
      <c r="M32" s="1031"/>
      <c r="N32" s="1031"/>
      <c r="O32" s="1031"/>
      <c r="P32" s="1032"/>
      <c r="Q32" s="1038">
        <v>332</v>
      </c>
      <c r="R32" s="1039"/>
      <c r="S32" s="1039"/>
      <c r="T32" s="1039"/>
      <c r="U32" s="1039"/>
      <c r="V32" s="1039">
        <v>342</v>
      </c>
      <c r="W32" s="1039"/>
      <c r="X32" s="1039"/>
      <c r="Y32" s="1039"/>
      <c r="Z32" s="1039"/>
      <c r="AA32" s="1040">
        <f t="shared" si="0"/>
        <v>-10</v>
      </c>
      <c r="AB32" s="1036"/>
      <c r="AC32" s="1036"/>
      <c r="AD32" s="1036"/>
      <c r="AE32" s="1037"/>
      <c r="AF32" s="1035">
        <v>452</v>
      </c>
      <c r="AG32" s="1036"/>
      <c r="AH32" s="1036"/>
      <c r="AI32" s="1036"/>
      <c r="AJ32" s="1037"/>
      <c r="AK32" s="980">
        <v>10</v>
      </c>
      <c r="AL32" s="971"/>
      <c r="AM32" s="971"/>
      <c r="AN32" s="971"/>
      <c r="AO32" s="971"/>
      <c r="AP32" s="971">
        <v>1508</v>
      </c>
      <c r="AQ32" s="971"/>
      <c r="AR32" s="971"/>
      <c r="AS32" s="971"/>
      <c r="AT32" s="971"/>
      <c r="AU32" s="971">
        <v>223</v>
      </c>
      <c r="AV32" s="971"/>
      <c r="AW32" s="971"/>
      <c r="AX32" s="971"/>
      <c r="AY32" s="971"/>
      <c r="AZ32" s="1041" t="s">
        <v>584</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413</v>
      </c>
      <c r="C33" s="1031"/>
      <c r="D33" s="1031"/>
      <c r="E33" s="1031"/>
      <c r="F33" s="1031"/>
      <c r="G33" s="1031"/>
      <c r="H33" s="1031"/>
      <c r="I33" s="1031"/>
      <c r="J33" s="1031"/>
      <c r="K33" s="1031"/>
      <c r="L33" s="1031"/>
      <c r="M33" s="1031"/>
      <c r="N33" s="1031"/>
      <c r="O33" s="1031"/>
      <c r="P33" s="1032"/>
      <c r="Q33" s="1038">
        <v>1551</v>
      </c>
      <c r="R33" s="1039"/>
      <c r="S33" s="1039"/>
      <c r="T33" s="1039"/>
      <c r="U33" s="1039"/>
      <c r="V33" s="1039">
        <v>1531</v>
      </c>
      <c r="W33" s="1039"/>
      <c r="X33" s="1039"/>
      <c r="Y33" s="1039"/>
      <c r="Z33" s="1039"/>
      <c r="AA33" s="1040">
        <f t="shared" si="0"/>
        <v>20</v>
      </c>
      <c r="AB33" s="1036"/>
      <c r="AC33" s="1036"/>
      <c r="AD33" s="1036"/>
      <c r="AE33" s="1037"/>
      <c r="AF33" s="1035">
        <v>259</v>
      </c>
      <c r="AG33" s="1036"/>
      <c r="AH33" s="1036"/>
      <c r="AI33" s="1036"/>
      <c r="AJ33" s="1037"/>
      <c r="AK33" s="980">
        <v>676</v>
      </c>
      <c r="AL33" s="971"/>
      <c r="AM33" s="971"/>
      <c r="AN33" s="971"/>
      <c r="AO33" s="971"/>
      <c r="AP33" s="971">
        <v>1218</v>
      </c>
      <c r="AQ33" s="971"/>
      <c r="AR33" s="971"/>
      <c r="AS33" s="971"/>
      <c r="AT33" s="971"/>
      <c r="AU33" s="971">
        <v>963</v>
      </c>
      <c r="AV33" s="971"/>
      <c r="AW33" s="971"/>
      <c r="AX33" s="971"/>
      <c r="AY33" s="971"/>
      <c r="AZ33" s="1041" t="s">
        <v>584</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414</v>
      </c>
      <c r="C34" s="1031"/>
      <c r="D34" s="1031"/>
      <c r="E34" s="1031"/>
      <c r="F34" s="1031"/>
      <c r="G34" s="1031"/>
      <c r="H34" s="1031"/>
      <c r="I34" s="1031"/>
      <c r="J34" s="1031"/>
      <c r="K34" s="1031"/>
      <c r="L34" s="1031"/>
      <c r="M34" s="1031"/>
      <c r="N34" s="1031"/>
      <c r="O34" s="1031"/>
      <c r="P34" s="1032"/>
      <c r="Q34" s="1038">
        <v>102</v>
      </c>
      <c r="R34" s="1039"/>
      <c r="S34" s="1039"/>
      <c r="T34" s="1039"/>
      <c r="U34" s="1039"/>
      <c r="V34" s="1039">
        <v>110</v>
      </c>
      <c r="W34" s="1039"/>
      <c r="X34" s="1039"/>
      <c r="Y34" s="1039"/>
      <c r="Z34" s="1039"/>
      <c r="AA34" s="1040">
        <f t="shared" si="0"/>
        <v>-8</v>
      </c>
      <c r="AB34" s="1036"/>
      <c r="AC34" s="1036"/>
      <c r="AD34" s="1036"/>
      <c r="AE34" s="1037"/>
      <c r="AF34" s="1035">
        <v>13</v>
      </c>
      <c r="AG34" s="1036"/>
      <c r="AH34" s="1036"/>
      <c r="AI34" s="1036"/>
      <c r="AJ34" s="1037"/>
      <c r="AK34" s="980">
        <v>61</v>
      </c>
      <c r="AL34" s="971"/>
      <c r="AM34" s="971"/>
      <c r="AN34" s="971"/>
      <c r="AO34" s="971"/>
      <c r="AP34" s="971">
        <v>226</v>
      </c>
      <c r="AQ34" s="971"/>
      <c r="AR34" s="971"/>
      <c r="AS34" s="971"/>
      <c r="AT34" s="971"/>
      <c r="AU34" s="971">
        <v>153</v>
      </c>
      <c r="AV34" s="971"/>
      <c r="AW34" s="971"/>
      <c r="AX34" s="971"/>
      <c r="AY34" s="971"/>
      <c r="AZ34" s="1041" t="s">
        <v>584</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415</v>
      </c>
      <c r="C35" s="1031"/>
      <c r="D35" s="1031"/>
      <c r="E35" s="1031"/>
      <c r="F35" s="1031"/>
      <c r="G35" s="1031"/>
      <c r="H35" s="1031"/>
      <c r="I35" s="1031"/>
      <c r="J35" s="1031"/>
      <c r="K35" s="1031"/>
      <c r="L35" s="1031"/>
      <c r="M35" s="1031"/>
      <c r="N35" s="1031"/>
      <c r="O35" s="1031"/>
      <c r="P35" s="1032"/>
      <c r="Q35" s="1038">
        <v>536</v>
      </c>
      <c r="R35" s="1039"/>
      <c r="S35" s="1039"/>
      <c r="T35" s="1039"/>
      <c r="U35" s="1039"/>
      <c r="V35" s="1039">
        <v>513</v>
      </c>
      <c r="W35" s="1039"/>
      <c r="X35" s="1039"/>
      <c r="Y35" s="1039"/>
      <c r="Z35" s="1039"/>
      <c r="AA35" s="1040">
        <f t="shared" si="0"/>
        <v>23</v>
      </c>
      <c r="AB35" s="1036"/>
      <c r="AC35" s="1036"/>
      <c r="AD35" s="1036"/>
      <c r="AE35" s="1037"/>
      <c r="AF35" s="1035">
        <v>188</v>
      </c>
      <c r="AG35" s="1036"/>
      <c r="AH35" s="1036"/>
      <c r="AI35" s="1036"/>
      <c r="AJ35" s="1037"/>
      <c r="AK35" s="980">
        <v>340</v>
      </c>
      <c r="AL35" s="971"/>
      <c r="AM35" s="971"/>
      <c r="AN35" s="971"/>
      <c r="AO35" s="971"/>
      <c r="AP35" s="971">
        <v>1553</v>
      </c>
      <c r="AQ35" s="971"/>
      <c r="AR35" s="971"/>
      <c r="AS35" s="971"/>
      <c r="AT35" s="971"/>
      <c r="AU35" s="971">
        <v>1247</v>
      </c>
      <c r="AV35" s="971"/>
      <c r="AW35" s="971"/>
      <c r="AX35" s="971"/>
      <c r="AY35" s="971"/>
      <c r="AZ35" s="1041" t="s">
        <v>584</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395</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1005</v>
      </c>
      <c r="AG63" s="959"/>
      <c r="AH63" s="959"/>
      <c r="AI63" s="959"/>
      <c r="AJ63" s="1022"/>
      <c r="AK63" s="1023"/>
      <c r="AL63" s="963"/>
      <c r="AM63" s="963"/>
      <c r="AN63" s="963"/>
      <c r="AO63" s="963"/>
      <c r="AP63" s="959">
        <f>SUM(AP28:AT35)</f>
        <v>4921</v>
      </c>
      <c r="AQ63" s="959"/>
      <c r="AR63" s="959"/>
      <c r="AS63" s="959"/>
      <c r="AT63" s="959"/>
      <c r="AU63" s="959">
        <f>SUM(AU28:AY35)</f>
        <v>2853</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419</v>
      </c>
      <c r="B66" s="996"/>
      <c r="C66" s="996"/>
      <c r="D66" s="996"/>
      <c r="E66" s="996"/>
      <c r="F66" s="996"/>
      <c r="G66" s="996"/>
      <c r="H66" s="996"/>
      <c r="I66" s="996"/>
      <c r="J66" s="996"/>
      <c r="K66" s="996"/>
      <c r="L66" s="996"/>
      <c r="M66" s="996"/>
      <c r="N66" s="996"/>
      <c r="O66" s="996"/>
      <c r="P66" s="997"/>
      <c r="Q66" s="1001" t="s">
        <v>399</v>
      </c>
      <c r="R66" s="1002"/>
      <c r="S66" s="1002"/>
      <c r="T66" s="1002"/>
      <c r="U66" s="1003"/>
      <c r="V66" s="1001" t="s">
        <v>420</v>
      </c>
      <c r="W66" s="1002"/>
      <c r="X66" s="1002"/>
      <c r="Y66" s="1002"/>
      <c r="Z66" s="1003"/>
      <c r="AA66" s="1001" t="s">
        <v>421</v>
      </c>
      <c r="AB66" s="1002"/>
      <c r="AC66" s="1002"/>
      <c r="AD66" s="1002"/>
      <c r="AE66" s="1003"/>
      <c r="AF66" s="1007" t="s">
        <v>402</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f>
        <v>20</v>
      </c>
      <c r="CS102" s="953"/>
      <c r="CT102" s="953"/>
      <c r="CU102" s="953"/>
      <c r="CV102" s="954"/>
      <c r="CW102" s="952" t="str">
        <f t="shared" ref="CW102" si="1">CW7</f>
        <v>-</v>
      </c>
      <c r="CX102" s="953"/>
      <c r="CY102" s="953"/>
      <c r="CZ102" s="953"/>
      <c r="DA102" s="954"/>
      <c r="DB102" s="952" t="str">
        <f t="shared" ref="DB102" si="2">DB7</f>
        <v>-</v>
      </c>
      <c r="DC102" s="953"/>
      <c r="DD102" s="953"/>
      <c r="DE102" s="953"/>
      <c r="DF102" s="954"/>
      <c r="DG102" s="952" t="str">
        <f t="shared" ref="DG102" si="3">DG7</f>
        <v>－</v>
      </c>
      <c r="DH102" s="953"/>
      <c r="DI102" s="953"/>
      <c r="DJ102" s="953"/>
      <c r="DK102" s="954"/>
      <c r="DL102" s="952" t="str">
        <f t="shared" ref="DL102" si="4">DL7</f>
        <v>－</v>
      </c>
      <c r="DM102" s="953"/>
      <c r="DN102" s="953"/>
      <c r="DO102" s="953"/>
      <c r="DP102" s="954"/>
      <c r="DQ102" s="952" t="str">
        <f t="shared" ref="DQ102" si="5">DQ7</f>
        <v>－</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1605675</v>
      </c>
      <c r="AB110" s="889"/>
      <c r="AC110" s="889"/>
      <c r="AD110" s="889"/>
      <c r="AE110" s="890"/>
      <c r="AF110" s="891">
        <v>1738810</v>
      </c>
      <c r="AG110" s="889"/>
      <c r="AH110" s="889"/>
      <c r="AI110" s="889"/>
      <c r="AJ110" s="890"/>
      <c r="AK110" s="891">
        <v>1835997</v>
      </c>
      <c r="AL110" s="889"/>
      <c r="AM110" s="889"/>
      <c r="AN110" s="889"/>
      <c r="AO110" s="890"/>
      <c r="AP110" s="892">
        <v>33.1</v>
      </c>
      <c r="AQ110" s="893"/>
      <c r="AR110" s="893"/>
      <c r="AS110" s="893"/>
      <c r="AT110" s="894"/>
      <c r="AU110" s="930" t="s">
        <v>73</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13819381</v>
      </c>
      <c r="BR110" s="842"/>
      <c r="BS110" s="842"/>
      <c r="BT110" s="842"/>
      <c r="BU110" s="842"/>
      <c r="BV110" s="842">
        <v>13365857</v>
      </c>
      <c r="BW110" s="842"/>
      <c r="BX110" s="842"/>
      <c r="BY110" s="842"/>
      <c r="BZ110" s="842"/>
      <c r="CA110" s="842">
        <v>12497594</v>
      </c>
      <c r="CB110" s="842"/>
      <c r="CC110" s="842"/>
      <c r="CD110" s="842"/>
      <c r="CE110" s="842"/>
      <c r="CF110" s="866">
        <v>225.4</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128</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444</v>
      </c>
      <c r="AG111" s="919"/>
      <c r="AH111" s="919"/>
      <c r="AI111" s="919"/>
      <c r="AJ111" s="920"/>
      <c r="AK111" s="921" t="s">
        <v>444</v>
      </c>
      <c r="AL111" s="919"/>
      <c r="AM111" s="919"/>
      <c r="AN111" s="919"/>
      <c r="AO111" s="920"/>
      <c r="AP111" s="922" t="s">
        <v>128</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98865</v>
      </c>
      <c r="BR111" s="790"/>
      <c r="BS111" s="790"/>
      <c r="BT111" s="790"/>
      <c r="BU111" s="790"/>
      <c r="BV111" s="790">
        <v>128865</v>
      </c>
      <c r="BW111" s="790"/>
      <c r="BX111" s="790"/>
      <c r="BY111" s="790"/>
      <c r="BZ111" s="790"/>
      <c r="CA111" s="790">
        <v>120000</v>
      </c>
      <c r="CB111" s="790"/>
      <c r="CC111" s="790"/>
      <c r="CD111" s="790"/>
      <c r="CE111" s="790"/>
      <c r="CF111" s="875">
        <v>2.2000000000000002</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444</v>
      </c>
      <c r="DH111" s="790"/>
      <c r="DI111" s="790"/>
      <c r="DJ111" s="790"/>
      <c r="DK111" s="790"/>
      <c r="DL111" s="790" t="s">
        <v>444</v>
      </c>
      <c r="DM111" s="790"/>
      <c r="DN111" s="790"/>
      <c r="DO111" s="790"/>
      <c r="DP111" s="790"/>
      <c r="DQ111" s="790" t="s">
        <v>447</v>
      </c>
      <c r="DR111" s="790"/>
      <c r="DS111" s="790"/>
      <c r="DT111" s="790"/>
      <c r="DU111" s="790"/>
      <c r="DV111" s="796" t="s">
        <v>448</v>
      </c>
      <c r="DW111" s="796"/>
      <c r="DX111" s="796"/>
      <c r="DY111" s="796"/>
      <c r="DZ111" s="797"/>
    </row>
    <row r="112" spans="1:131" s="230" customFormat="1" ht="26.25" customHeight="1">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128</v>
      </c>
      <c r="AG112" s="780"/>
      <c r="AH112" s="780"/>
      <c r="AI112" s="780"/>
      <c r="AJ112" s="781"/>
      <c r="AK112" s="782" t="s">
        <v>128</v>
      </c>
      <c r="AL112" s="780"/>
      <c r="AM112" s="780"/>
      <c r="AN112" s="780"/>
      <c r="AO112" s="781"/>
      <c r="AP112" s="824" t="s">
        <v>448</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2718183</v>
      </c>
      <c r="BR112" s="790"/>
      <c r="BS112" s="790"/>
      <c r="BT112" s="790"/>
      <c r="BU112" s="790"/>
      <c r="BV112" s="790">
        <v>2601941</v>
      </c>
      <c r="BW112" s="790"/>
      <c r="BX112" s="790"/>
      <c r="BY112" s="790"/>
      <c r="BZ112" s="790"/>
      <c r="CA112" s="790">
        <v>2861513</v>
      </c>
      <c r="CB112" s="790"/>
      <c r="CC112" s="790"/>
      <c r="CD112" s="790"/>
      <c r="CE112" s="790"/>
      <c r="CF112" s="875">
        <v>51.6</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447</v>
      </c>
      <c r="DH112" s="790"/>
      <c r="DI112" s="790"/>
      <c r="DJ112" s="790"/>
      <c r="DK112" s="790"/>
      <c r="DL112" s="790" t="s">
        <v>128</v>
      </c>
      <c r="DM112" s="790"/>
      <c r="DN112" s="790"/>
      <c r="DO112" s="790"/>
      <c r="DP112" s="790"/>
      <c r="DQ112" s="790" t="s">
        <v>447</v>
      </c>
      <c r="DR112" s="790"/>
      <c r="DS112" s="790"/>
      <c r="DT112" s="790"/>
      <c r="DU112" s="790"/>
      <c r="DV112" s="796" t="s">
        <v>448</v>
      </c>
      <c r="DW112" s="796"/>
      <c r="DX112" s="796"/>
      <c r="DY112" s="796"/>
      <c r="DZ112" s="797"/>
    </row>
    <row r="113" spans="1:130" s="230" customFormat="1" ht="26.25" customHeight="1">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513939</v>
      </c>
      <c r="AB113" s="919"/>
      <c r="AC113" s="919"/>
      <c r="AD113" s="919"/>
      <c r="AE113" s="920"/>
      <c r="AF113" s="921">
        <v>454813</v>
      </c>
      <c r="AG113" s="919"/>
      <c r="AH113" s="919"/>
      <c r="AI113" s="919"/>
      <c r="AJ113" s="920"/>
      <c r="AK113" s="921">
        <v>474080</v>
      </c>
      <c r="AL113" s="919"/>
      <c r="AM113" s="919"/>
      <c r="AN113" s="919"/>
      <c r="AO113" s="920"/>
      <c r="AP113" s="922">
        <v>8.6</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333988</v>
      </c>
      <c r="BR113" s="790"/>
      <c r="BS113" s="790"/>
      <c r="BT113" s="790"/>
      <c r="BU113" s="790"/>
      <c r="BV113" s="790">
        <v>318528</v>
      </c>
      <c r="BW113" s="790"/>
      <c r="BX113" s="790"/>
      <c r="BY113" s="790"/>
      <c r="BZ113" s="790"/>
      <c r="CA113" s="790">
        <v>270817</v>
      </c>
      <c r="CB113" s="790"/>
      <c r="CC113" s="790"/>
      <c r="CD113" s="790"/>
      <c r="CE113" s="790"/>
      <c r="CF113" s="875">
        <v>4.9000000000000004</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128</v>
      </c>
      <c r="DM113" s="780"/>
      <c r="DN113" s="780"/>
      <c r="DO113" s="780"/>
      <c r="DP113" s="781"/>
      <c r="DQ113" s="782" t="s">
        <v>444</v>
      </c>
      <c r="DR113" s="780"/>
      <c r="DS113" s="780"/>
      <c r="DT113" s="780"/>
      <c r="DU113" s="781"/>
      <c r="DV113" s="824" t="s">
        <v>128</v>
      </c>
      <c r="DW113" s="825"/>
      <c r="DX113" s="825"/>
      <c r="DY113" s="825"/>
      <c r="DZ113" s="826"/>
    </row>
    <row r="114" spans="1:130" s="230" customFormat="1" ht="26.25" customHeight="1">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45820</v>
      </c>
      <c r="AB114" s="780"/>
      <c r="AC114" s="780"/>
      <c r="AD114" s="780"/>
      <c r="AE114" s="781"/>
      <c r="AF114" s="782">
        <v>46943</v>
      </c>
      <c r="AG114" s="780"/>
      <c r="AH114" s="780"/>
      <c r="AI114" s="780"/>
      <c r="AJ114" s="781"/>
      <c r="AK114" s="782">
        <v>49032</v>
      </c>
      <c r="AL114" s="780"/>
      <c r="AM114" s="780"/>
      <c r="AN114" s="780"/>
      <c r="AO114" s="781"/>
      <c r="AP114" s="824">
        <v>0.9</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624886</v>
      </c>
      <c r="BR114" s="790"/>
      <c r="BS114" s="790"/>
      <c r="BT114" s="790"/>
      <c r="BU114" s="790"/>
      <c r="BV114" s="790">
        <v>611917</v>
      </c>
      <c r="BW114" s="790"/>
      <c r="BX114" s="790"/>
      <c r="BY114" s="790"/>
      <c r="BZ114" s="790"/>
      <c r="CA114" s="790">
        <v>552355</v>
      </c>
      <c r="CB114" s="790"/>
      <c r="CC114" s="790"/>
      <c r="CD114" s="790"/>
      <c r="CE114" s="790"/>
      <c r="CF114" s="875">
        <v>10</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448</v>
      </c>
      <c r="DM114" s="780"/>
      <c r="DN114" s="780"/>
      <c r="DO114" s="780"/>
      <c r="DP114" s="781"/>
      <c r="DQ114" s="782" t="s">
        <v>444</v>
      </c>
      <c r="DR114" s="780"/>
      <c r="DS114" s="780"/>
      <c r="DT114" s="780"/>
      <c r="DU114" s="781"/>
      <c r="DV114" s="824" t="s">
        <v>128</v>
      </c>
      <c r="DW114" s="825"/>
      <c r="DX114" s="825"/>
      <c r="DY114" s="825"/>
      <c r="DZ114" s="826"/>
    </row>
    <row r="115" spans="1:130" s="230" customFormat="1" ht="26.25" customHeight="1">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22220</v>
      </c>
      <c r="AB115" s="919"/>
      <c r="AC115" s="919"/>
      <c r="AD115" s="919"/>
      <c r="AE115" s="920"/>
      <c r="AF115" s="921">
        <v>21818</v>
      </c>
      <c r="AG115" s="919"/>
      <c r="AH115" s="919"/>
      <c r="AI115" s="919"/>
      <c r="AJ115" s="920"/>
      <c r="AK115" s="921">
        <v>24922</v>
      </c>
      <c r="AL115" s="919"/>
      <c r="AM115" s="919"/>
      <c r="AN115" s="919"/>
      <c r="AO115" s="920"/>
      <c r="AP115" s="922">
        <v>0.4</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128</v>
      </c>
      <c r="BR115" s="790"/>
      <c r="BS115" s="790"/>
      <c r="BT115" s="790"/>
      <c r="BU115" s="790"/>
      <c r="BV115" s="790" t="s">
        <v>448</v>
      </c>
      <c r="BW115" s="790"/>
      <c r="BX115" s="790"/>
      <c r="BY115" s="790"/>
      <c r="BZ115" s="790"/>
      <c r="CA115" s="790" t="s">
        <v>128</v>
      </c>
      <c r="CB115" s="790"/>
      <c r="CC115" s="790"/>
      <c r="CD115" s="790"/>
      <c r="CE115" s="790"/>
      <c r="CF115" s="875" t="s">
        <v>128</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444</v>
      </c>
      <c r="DM115" s="780"/>
      <c r="DN115" s="780"/>
      <c r="DO115" s="780"/>
      <c r="DP115" s="781"/>
      <c r="DQ115" s="782" t="s">
        <v>128</v>
      </c>
      <c r="DR115" s="780"/>
      <c r="DS115" s="780"/>
      <c r="DT115" s="780"/>
      <c r="DU115" s="781"/>
      <c r="DV115" s="824" t="s">
        <v>448</v>
      </c>
      <c r="DW115" s="825"/>
      <c r="DX115" s="825"/>
      <c r="DY115" s="825"/>
      <c r="DZ115" s="826"/>
    </row>
    <row r="116" spans="1:130" s="230" customFormat="1" ht="26.25" customHeight="1">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537</v>
      </c>
      <c r="AB116" s="780"/>
      <c r="AC116" s="780"/>
      <c r="AD116" s="780"/>
      <c r="AE116" s="781"/>
      <c r="AF116" s="782">
        <v>307</v>
      </c>
      <c r="AG116" s="780"/>
      <c r="AH116" s="780"/>
      <c r="AI116" s="780"/>
      <c r="AJ116" s="781"/>
      <c r="AK116" s="782">
        <v>1067</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444</v>
      </c>
      <c r="BR116" s="790"/>
      <c r="BS116" s="790"/>
      <c r="BT116" s="790"/>
      <c r="BU116" s="790"/>
      <c r="BV116" s="790" t="s">
        <v>448</v>
      </c>
      <c r="BW116" s="790"/>
      <c r="BX116" s="790"/>
      <c r="BY116" s="790"/>
      <c r="BZ116" s="790"/>
      <c r="CA116" s="790" t="s">
        <v>448</v>
      </c>
      <c r="CB116" s="790"/>
      <c r="CC116" s="790"/>
      <c r="CD116" s="790"/>
      <c r="CE116" s="790"/>
      <c r="CF116" s="875" t="s">
        <v>128</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98865</v>
      </c>
      <c r="DH116" s="780"/>
      <c r="DI116" s="780"/>
      <c r="DJ116" s="780"/>
      <c r="DK116" s="781"/>
      <c r="DL116" s="782">
        <v>128865</v>
      </c>
      <c r="DM116" s="780"/>
      <c r="DN116" s="780"/>
      <c r="DO116" s="780"/>
      <c r="DP116" s="781"/>
      <c r="DQ116" s="782">
        <v>120000</v>
      </c>
      <c r="DR116" s="780"/>
      <c r="DS116" s="780"/>
      <c r="DT116" s="780"/>
      <c r="DU116" s="781"/>
      <c r="DV116" s="824">
        <v>2.2000000000000002</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2188191</v>
      </c>
      <c r="AB117" s="903"/>
      <c r="AC117" s="903"/>
      <c r="AD117" s="903"/>
      <c r="AE117" s="904"/>
      <c r="AF117" s="905">
        <v>2262691</v>
      </c>
      <c r="AG117" s="903"/>
      <c r="AH117" s="903"/>
      <c r="AI117" s="903"/>
      <c r="AJ117" s="904"/>
      <c r="AK117" s="905">
        <v>2385098</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447</v>
      </c>
      <c r="BR117" s="790"/>
      <c r="BS117" s="790"/>
      <c r="BT117" s="790"/>
      <c r="BU117" s="790"/>
      <c r="BV117" s="790" t="s">
        <v>444</v>
      </c>
      <c r="BW117" s="790"/>
      <c r="BX117" s="790"/>
      <c r="BY117" s="790"/>
      <c r="BZ117" s="790"/>
      <c r="CA117" s="790" t="s">
        <v>448</v>
      </c>
      <c r="CB117" s="790"/>
      <c r="CC117" s="790"/>
      <c r="CD117" s="790"/>
      <c r="CE117" s="790"/>
      <c r="CF117" s="875" t="s">
        <v>444</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4" t="s">
        <v>444</v>
      </c>
      <c r="DW117" s="825"/>
      <c r="DX117" s="825"/>
      <c r="DY117" s="825"/>
      <c r="DZ117" s="826"/>
    </row>
    <row r="118" spans="1:130" s="230" customFormat="1" ht="26.25" customHeight="1">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444</v>
      </c>
      <c r="AB119" s="889"/>
      <c r="AC119" s="889"/>
      <c r="AD119" s="889"/>
      <c r="AE119" s="890"/>
      <c r="AF119" s="891" t="s">
        <v>447</v>
      </c>
      <c r="AG119" s="889"/>
      <c r="AH119" s="889"/>
      <c r="AI119" s="889"/>
      <c r="AJ119" s="890"/>
      <c r="AK119" s="891" t="s">
        <v>444</v>
      </c>
      <c r="AL119" s="889"/>
      <c r="AM119" s="889"/>
      <c r="AN119" s="889"/>
      <c r="AO119" s="890"/>
      <c r="AP119" s="892" t="s">
        <v>444</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470</v>
      </c>
      <c r="BP119" s="878"/>
      <c r="BQ119" s="879">
        <v>17595303</v>
      </c>
      <c r="BR119" s="845"/>
      <c r="BS119" s="845"/>
      <c r="BT119" s="845"/>
      <c r="BU119" s="845"/>
      <c r="BV119" s="845">
        <v>17027108</v>
      </c>
      <c r="BW119" s="845"/>
      <c r="BX119" s="845"/>
      <c r="BY119" s="845"/>
      <c r="BZ119" s="845"/>
      <c r="CA119" s="845">
        <v>16302279</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447</v>
      </c>
      <c r="DM119" s="764"/>
      <c r="DN119" s="764"/>
      <c r="DO119" s="764"/>
      <c r="DP119" s="765"/>
      <c r="DQ119" s="766" t="s">
        <v>447</v>
      </c>
      <c r="DR119" s="764"/>
      <c r="DS119" s="764"/>
      <c r="DT119" s="764"/>
      <c r="DU119" s="765"/>
      <c r="DV119" s="848" t="s">
        <v>447</v>
      </c>
      <c r="DW119" s="849"/>
      <c r="DX119" s="849"/>
      <c r="DY119" s="849"/>
      <c r="DZ119" s="850"/>
    </row>
    <row r="120" spans="1:130" s="230" customFormat="1" ht="26.25" customHeight="1">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447</v>
      </c>
      <c r="AG120" s="780"/>
      <c r="AH120" s="780"/>
      <c r="AI120" s="780"/>
      <c r="AJ120" s="781"/>
      <c r="AK120" s="782" t="s">
        <v>447</v>
      </c>
      <c r="AL120" s="780"/>
      <c r="AM120" s="780"/>
      <c r="AN120" s="780"/>
      <c r="AO120" s="781"/>
      <c r="AP120" s="824" t="s">
        <v>447</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1650444</v>
      </c>
      <c r="BR120" s="842"/>
      <c r="BS120" s="842"/>
      <c r="BT120" s="842"/>
      <c r="BU120" s="842"/>
      <c r="BV120" s="842">
        <v>1863998</v>
      </c>
      <c r="BW120" s="842"/>
      <c r="BX120" s="842"/>
      <c r="BY120" s="842"/>
      <c r="BZ120" s="842"/>
      <c r="CA120" s="842">
        <v>1761638</v>
      </c>
      <c r="CB120" s="842"/>
      <c r="CC120" s="842"/>
      <c r="CD120" s="842"/>
      <c r="CE120" s="842"/>
      <c r="CF120" s="866">
        <v>31.8</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1473105</v>
      </c>
      <c r="DH120" s="842"/>
      <c r="DI120" s="842"/>
      <c r="DJ120" s="842"/>
      <c r="DK120" s="842"/>
      <c r="DL120" s="842">
        <v>1343118</v>
      </c>
      <c r="DM120" s="842"/>
      <c r="DN120" s="842"/>
      <c r="DO120" s="842"/>
      <c r="DP120" s="842"/>
      <c r="DQ120" s="842">
        <v>1247221</v>
      </c>
      <c r="DR120" s="842"/>
      <c r="DS120" s="842"/>
      <c r="DT120" s="842"/>
      <c r="DU120" s="842"/>
      <c r="DV120" s="843">
        <v>22.5</v>
      </c>
      <c r="DW120" s="843"/>
      <c r="DX120" s="843"/>
      <c r="DY120" s="843"/>
      <c r="DZ120" s="844"/>
    </row>
    <row r="121" spans="1:130" s="230" customFormat="1" ht="26.25" customHeight="1">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447</v>
      </c>
      <c r="AG121" s="780"/>
      <c r="AH121" s="780"/>
      <c r="AI121" s="780"/>
      <c r="AJ121" s="781"/>
      <c r="AK121" s="782" t="s">
        <v>447</v>
      </c>
      <c r="AL121" s="780"/>
      <c r="AM121" s="780"/>
      <c r="AN121" s="780"/>
      <c r="AO121" s="781"/>
      <c r="AP121" s="824" t="s">
        <v>447</v>
      </c>
      <c r="AQ121" s="825"/>
      <c r="AR121" s="825"/>
      <c r="AS121" s="825"/>
      <c r="AT121" s="826"/>
      <c r="AU121" s="883"/>
      <c r="AV121" s="884"/>
      <c r="AW121" s="884"/>
      <c r="AX121" s="884"/>
      <c r="AY121" s="885"/>
      <c r="AZ121" s="817" t="s">
        <v>477</v>
      </c>
      <c r="BA121" s="752"/>
      <c r="BB121" s="752"/>
      <c r="BC121" s="752"/>
      <c r="BD121" s="752"/>
      <c r="BE121" s="752"/>
      <c r="BF121" s="752"/>
      <c r="BG121" s="752"/>
      <c r="BH121" s="752"/>
      <c r="BI121" s="752"/>
      <c r="BJ121" s="752"/>
      <c r="BK121" s="752"/>
      <c r="BL121" s="752"/>
      <c r="BM121" s="752"/>
      <c r="BN121" s="752"/>
      <c r="BO121" s="752"/>
      <c r="BP121" s="753"/>
      <c r="BQ121" s="789">
        <v>1156145</v>
      </c>
      <c r="BR121" s="790"/>
      <c r="BS121" s="790"/>
      <c r="BT121" s="790"/>
      <c r="BU121" s="790"/>
      <c r="BV121" s="790">
        <v>1000172</v>
      </c>
      <c r="BW121" s="790"/>
      <c r="BX121" s="790"/>
      <c r="BY121" s="790"/>
      <c r="BZ121" s="790"/>
      <c r="CA121" s="790">
        <v>1424260</v>
      </c>
      <c r="CB121" s="790"/>
      <c r="CC121" s="790"/>
      <c r="CD121" s="790"/>
      <c r="CE121" s="790"/>
      <c r="CF121" s="875">
        <v>25.7</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789">
        <v>871975</v>
      </c>
      <c r="DH121" s="790"/>
      <c r="DI121" s="790"/>
      <c r="DJ121" s="790"/>
      <c r="DK121" s="790"/>
      <c r="DL121" s="790">
        <v>861271</v>
      </c>
      <c r="DM121" s="790"/>
      <c r="DN121" s="790"/>
      <c r="DO121" s="790"/>
      <c r="DP121" s="790"/>
      <c r="DQ121" s="790">
        <v>962134</v>
      </c>
      <c r="DR121" s="790"/>
      <c r="DS121" s="790"/>
      <c r="DT121" s="790"/>
      <c r="DU121" s="790"/>
      <c r="DV121" s="796">
        <v>17.399999999999999</v>
      </c>
      <c r="DW121" s="796"/>
      <c r="DX121" s="796"/>
      <c r="DY121" s="796"/>
      <c r="DZ121" s="797"/>
    </row>
    <row r="122" spans="1:130" s="230" customFormat="1" ht="26.25" customHeight="1">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447</v>
      </c>
      <c r="AG122" s="780"/>
      <c r="AH122" s="780"/>
      <c r="AI122" s="780"/>
      <c r="AJ122" s="781"/>
      <c r="AK122" s="782" t="s">
        <v>447</v>
      </c>
      <c r="AL122" s="780"/>
      <c r="AM122" s="780"/>
      <c r="AN122" s="780"/>
      <c r="AO122" s="781"/>
      <c r="AP122" s="824" t="s">
        <v>447</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11297598</v>
      </c>
      <c r="BR122" s="845"/>
      <c r="BS122" s="845"/>
      <c r="BT122" s="845"/>
      <c r="BU122" s="845"/>
      <c r="BV122" s="845">
        <v>10840457</v>
      </c>
      <c r="BW122" s="845"/>
      <c r="BX122" s="845"/>
      <c r="BY122" s="845"/>
      <c r="BZ122" s="845"/>
      <c r="CA122" s="845">
        <v>10245294</v>
      </c>
      <c r="CB122" s="845"/>
      <c r="CC122" s="845"/>
      <c r="CD122" s="845"/>
      <c r="CE122" s="845"/>
      <c r="CF122" s="846">
        <v>184.8</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789">
        <v>33894</v>
      </c>
      <c r="DH122" s="790"/>
      <c r="DI122" s="790"/>
      <c r="DJ122" s="790"/>
      <c r="DK122" s="790"/>
      <c r="DL122" s="790">
        <v>45254</v>
      </c>
      <c r="DM122" s="790"/>
      <c r="DN122" s="790"/>
      <c r="DO122" s="790"/>
      <c r="DP122" s="790"/>
      <c r="DQ122" s="790">
        <v>267104</v>
      </c>
      <c r="DR122" s="790"/>
      <c r="DS122" s="790"/>
      <c r="DT122" s="790"/>
      <c r="DU122" s="790"/>
      <c r="DV122" s="796">
        <v>4.8</v>
      </c>
      <c r="DW122" s="796"/>
      <c r="DX122" s="796"/>
      <c r="DY122" s="796"/>
      <c r="DZ122" s="797"/>
    </row>
    <row r="123" spans="1:130" s="230" customFormat="1" ht="26.25" customHeight="1">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8926</v>
      </c>
      <c r="AB123" s="780"/>
      <c r="AC123" s="780"/>
      <c r="AD123" s="780"/>
      <c r="AE123" s="781"/>
      <c r="AF123" s="782">
        <v>8895</v>
      </c>
      <c r="AG123" s="780"/>
      <c r="AH123" s="780"/>
      <c r="AI123" s="780"/>
      <c r="AJ123" s="781"/>
      <c r="AK123" s="782">
        <v>15000</v>
      </c>
      <c r="AL123" s="780"/>
      <c r="AM123" s="780"/>
      <c r="AN123" s="780"/>
      <c r="AO123" s="781"/>
      <c r="AP123" s="824">
        <v>0.3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480</v>
      </c>
      <c r="BP123" s="878"/>
      <c r="BQ123" s="832">
        <v>14104187</v>
      </c>
      <c r="BR123" s="833"/>
      <c r="BS123" s="833"/>
      <c r="BT123" s="833"/>
      <c r="BU123" s="833"/>
      <c r="BV123" s="833">
        <v>13704627</v>
      </c>
      <c r="BW123" s="833"/>
      <c r="BX123" s="833"/>
      <c r="BY123" s="833"/>
      <c r="BZ123" s="833"/>
      <c r="CA123" s="833">
        <v>13431192</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264055</v>
      </c>
      <c r="DH123" s="780"/>
      <c r="DI123" s="780"/>
      <c r="DJ123" s="780"/>
      <c r="DK123" s="781"/>
      <c r="DL123" s="782">
        <v>278388</v>
      </c>
      <c r="DM123" s="780"/>
      <c r="DN123" s="780"/>
      <c r="DO123" s="780"/>
      <c r="DP123" s="781"/>
      <c r="DQ123" s="782">
        <v>232201</v>
      </c>
      <c r="DR123" s="780"/>
      <c r="DS123" s="780"/>
      <c r="DT123" s="780"/>
      <c r="DU123" s="781"/>
      <c r="DV123" s="824">
        <v>4.2</v>
      </c>
      <c r="DW123" s="825"/>
      <c r="DX123" s="825"/>
      <c r="DY123" s="825"/>
      <c r="DZ123" s="826"/>
    </row>
    <row r="124" spans="1:130" s="230" customFormat="1" ht="26.25" customHeight="1" thickBot="1">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482</v>
      </c>
      <c r="AG124" s="780"/>
      <c r="AH124" s="780"/>
      <c r="AI124" s="780"/>
      <c r="AJ124" s="781"/>
      <c r="AK124" s="782" t="s">
        <v>447</v>
      </c>
      <c r="AL124" s="780"/>
      <c r="AM124" s="780"/>
      <c r="AN124" s="780"/>
      <c r="AO124" s="781"/>
      <c r="AP124" s="824" t="s">
        <v>447</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65.400000000000006</v>
      </c>
      <c r="BR124" s="831"/>
      <c r="BS124" s="831"/>
      <c r="BT124" s="831"/>
      <c r="BU124" s="831"/>
      <c r="BV124" s="831">
        <v>58.7</v>
      </c>
      <c r="BW124" s="831"/>
      <c r="BX124" s="831"/>
      <c r="BY124" s="831"/>
      <c r="BZ124" s="831"/>
      <c r="CA124" s="831">
        <v>51.7</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v>75154</v>
      </c>
      <c r="DH124" s="764"/>
      <c r="DI124" s="764"/>
      <c r="DJ124" s="764"/>
      <c r="DK124" s="765"/>
      <c r="DL124" s="766">
        <v>73910</v>
      </c>
      <c r="DM124" s="764"/>
      <c r="DN124" s="764"/>
      <c r="DO124" s="764"/>
      <c r="DP124" s="765"/>
      <c r="DQ124" s="766">
        <v>152853</v>
      </c>
      <c r="DR124" s="764"/>
      <c r="DS124" s="764"/>
      <c r="DT124" s="764"/>
      <c r="DU124" s="765"/>
      <c r="DV124" s="848">
        <v>2.8</v>
      </c>
      <c r="DW124" s="849"/>
      <c r="DX124" s="849"/>
      <c r="DY124" s="849"/>
      <c r="DZ124" s="850"/>
    </row>
    <row r="125" spans="1:130" s="230" customFormat="1" ht="26.25" customHeight="1">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447</v>
      </c>
      <c r="AG125" s="780"/>
      <c r="AH125" s="780"/>
      <c r="AI125" s="780"/>
      <c r="AJ125" s="781"/>
      <c r="AK125" s="782" t="s">
        <v>128</v>
      </c>
      <c r="AL125" s="780"/>
      <c r="AM125" s="780"/>
      <c r="AN125" s="780"/>
      <c r="AO125" s="781"/>
      <c r="AP125" s="824" t="s">
        <v>482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10"/>
      <c r="CR125" s="810"/>
      <c r="CS125" s="810"/>
      <c r="CT125" s="810"/>
      <c r="CU125" s="810"/>
      <c r="CV125" s="810"/>
      <c r="CW125" s="810"/>
      <c r="CX125" s="810"/>
      <c r="CY125" s="810"/>
      <c r="CZ125" s="810"/>
      <c r="DA125" s="810"/>
      <c r="DB125" s="810"/>
      <c r="DC125" s="810"/>
      <c r="DD125" s="810"/>
      <c r="DE125" s="810"/>
      <c r="DF125" s="811"/>
      <c r="DG125" s="861" t="s">
        <v>447</v>
      </c>
      <c r="DH125" s="842"/>
      <c r="DI125" s="842"/>
      <c r="DJ125" s="842"/>
      <c r="DK125" s="842"/>
      <c r="DL125" s="842" t="s">
        <v>447</v>
      </c>
      <c r="DM125" s="842"/>
      <c r="DN125" s="842"/>
      <c r="DO125" s="842"/>
      <c r="DP125" s="842"/>
      <c r="DQ125" s="842" t="s">
        <v>128</v>
      </c>
      <c r="DR125" s="842"/>
      <c r="DS125" s="842"/>
      <c r="DT125" s="842"/>
      <c r="DU125" s="842"/>
      <c r="DV125" s="843" t="s">
        <v>447</v>
      </c>
      <c r="DW125" s="843"/>
      <c r="DX125" s="843"/>
      <c r="DY125" s="843"/>
      <c r="DZ125" s="844"/>
    </row>
    <row r="126" spans="1:130" s="230" customFormat="1" ht="26.25" customHeight="1" thickBot="1">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12574</v>
      </c>
      <c r="AB126" s="780"/>
      <c r="AC126" s="780"/>
      <c r="AD126" s="780"/>
      <c r="AE126" s="781"/>
      <c r="AF126" s="782">
        <v>12286</v>
      </c>
      <c r="AG126" s="780"/>
      <c r="AH126" s="780"/>
      <c r="AI126" s="780"/>
      <c r="AJ126" s="781"/>
      <c r="AK126" s="782">
        <v>9357</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128</v>
      </c>
      <c r="DH126" s="790"/>
      <c r="DI126" s="790"/>
      <c r="DJ126" s="790"/>
      <c r="DK126" s="790"/>
      <c r="DL126" s="790" t="s">
        <v>447</v>
      </c>
      <c r="DM126" s="790"/>
      <c r="DN126" s="790"/>
      <c r="DO126" s="790"/>
      <c r="DP126" s="790"/>
      <c r="DQ126" s="790" t="s">
        <v>447</v>
      </c>
      <c r="DR126" s="790"/>
      <c r="DS126" s="790"/>
      <c r="DT126" s="790"/>
      <c r="DU126" s="790"/>
      <c r="DV126" s="796" t="s">
        <v>447</v>
      </c>
      <c r="DW126" s="796"/>
      <c r="DX126" s="796"/>
      <c r="DY126" s="796"/>
      <c r="DZ126" s="797"/>
    </row>
    <row r="127" spans="1:130" s="230" customFormat="1" ht="26.25" customHeight="1">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720</v>
      </c>
      <c r="AB127" s="780"/>
      <c r="AC127" s="780"/>
      <c r="AD127" s="780"/>
      <c r="AE127" s="781"/>
      <c r="AF127" s="782">
        <v>637</v>
      </c>
      <c r="AG127" s="780"/>
      <c r="AH127" s="780"/>
      <c r="AI127" s="780"/>
      <c r="AJ127" s="781"/>
      <c r="AK127" s="782">
        <v>565</v>
      </c>
      <c r="AL127" s="780"/>
      <c r="AM127" s="780"/>
      <c r="AN127" s="780"/>
      <c r="AO127" s="781"/>
      <c r="AP127" s="824">
        <v>0</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447</v>
      </c>
      <c r="DH127" s="790"/>
      <c r="DI127" s="790"/>
      <c r="DJ127" s="790"/>
      <c r="DK127" s="790"/>
      <c r="DL127" s="790" t="s">
        <v>447</v>
      </c>
      <c r="DM127" s="790"/>
      <c r="DN127" s="790"/>
      <c r="DO127" s="790"/>
      <c r="DP127" s="790"/>
      <c r="DQ127" s="790" t="s">
        <v>447</v>
      </c>
      <c r="DR127" s="790"/>
      <c r="DS127" s="790"/>
      <c r="DT127" s="790"/>
      <c r="DU127" s="790"/>
      <c r="DV127" s="796" t="s">
        <v>447</v>
      </c>
      <c r="DW127" s="796"/>
      <c r="DX127" s="796"/>
      <c r="DY127" s="796"/>
      <c r="DZ127" s="797"/>
    </row>
    <row r="128" spans="1:130" s="230" customFormat="1" ht="26.25" customHeight="1" thickBot="1">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183564</v>
      </c>
      <c r="AB128" s="803"/>
      <c r="AC128" s="803"/>
      <c r="AD128" s="803"/>
      <c r="AE128" s="804"/>
      <c r="AF128" s="805">
        <v>178826</v>
      </c>
      <c r="AG128" s="803"/>
      <c r="AH128" s="803"/>
      <c r="AI128" s="803"/>
      <c r="AJ128" s="804"/>
      <c r="AK128" s="805">
        <v>139461</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447</v>
      </c>
      <c r="BG128" s="787"/>
      <c r="BH128" s="787"/>
      <c r="BI128" s="787"/>
      <c r="BJ128" s="787"/>
      <c r="BK128" s="787"/>
      <c r="BL128" s="812"/>
      <c r="BM128" s="786">
        <v>14.06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128</v>
      </c>
      <c r="DH128" s="793"/>
      <c r="DI128" s="793"/>
      <c r="DJ128" s="793"/>
      <c r="DK128" s="793"/>
      <c r="DL128" s="793" t="s">
        <v>128</v>
      </c>
      <c r="DM128" s="793"/>
      <c r="DN128" s="793"/>
      <c r="DO128" s="793"/>
      <c r="DP128" s="793"/>
      <c r="DQ128" s="793" t="s">
        <v>128</v>
      </c>
      <c r="DR128" s="793"/>
      <c r="DS128" s="793"/>
      <c r="DT128" s="793"/>
      <c r="DU128" s="793"/>
      <c r="DV128" s="794" t="s">
        <v>128</v>
      </c>
      <c r="DW128" s="794"/>
      <c r="DX128" s="794"/>
      <c r="DY128" s="794"/>
      <c r="DZ128" s="795"/>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6605653</v>
      </c>
      <c r="AB129" s="780"/>
      <c r="AC129" s="780"/>
      <c r="AD129" s="780"/>
      <c r="AE129" s="781"/>
      <c r="AF129" s="782">
        <v>7024274</v>
      </c>
      <c r="AG129" s="780"/>
      <c r="AH129" s="780"/>
      <c r="AI129" s="780"/>
      <c r="AJ129" s="781"/>
      <c r="AK129" s="782">
        <v>6956262</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447</v>
      </c>
      <c r="BG129" s="771"/>
      <c r="BH129" s="771"/>
      <c r="BI129" s="771"/>
      <c r="BJ129" s="771"/>
      <c r="BK129" s="771"/>
      <c r="BL129" s="772"/>
      <c r="BM129" s="770">
        <v>19.059999999999999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1270422</v>
      </c>
      <c r="AB130" s="780"/>
      <c r="AC130" s="780"/>
      <c r="AD130" s="780"/>
      <c r="AE130" s="781"/>
      <c r="AF130" s="782">
        <v>1369210</v>
      </c>
      <c r="AG130" s="780"/>
      <c r="AH130" s="780"/>
      <c r="AI130" s="780"/>
      <c r="AJ130" s="781"/>
      <c r="AK130" s="782">
        <v>1411682</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13.8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5335231</v>
      </c>
      <c r="AB131" s="764"/>
      <c r="AC131" s="764"/>
      <c r="AD131" s="764"/>
      <c r="AE131" s="765"/>
      <c r="AF131" s="766">
        <v>5655064</v>
      </c>
      <c r="AG131" s="764"/>
      <c r="AH131" s="764"/>
      <c r="AI131" s="764"/>
      <c r="AJ131" s="765"/>
      <c r="AK131" s="766">
        <v>5544580</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51.7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13.761447260000001</v>
      </c>
      <c r="AB132" s="745"/>
      <c r="AC132" s="745"/>
      <c r="AD132" s="745"/>
      <c r="AE132" s="746"/>
      <c r="AF132" s="747">
        <v>12.63743434</v>
      </c>
      <c r="AG132" s="745"/>
      <c r="AH132" s="745"/>
      <c r="AI132" s="745"/>
      <c r="AJ132" s="746"/>
      <c r="AK132" s="747">
        <v>15.040904810000001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11.6</v>
      </c>
      <c r="AB133" s="724"/>
      <c r="AC133" s="724"/>
      <c r="AD133" s="724"/>
      <c r="AE133" s="725"/>
      <c r="AF133" s="723">
        <v>12.3</v>
      </c>
      <c r="AG133" s="724"/>
      <c r="AH133" s="724"/>
      <c r="AI133" s="724"/>
      <c r="AJ133" s="725"/>
      <c r="AK133" s="723">
        <v>13.8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c2/1C/c94fMHnn2w/E+MIpt6fhpWNTYrHQcYEbmitdeZyC1KHZQMJHa/VMtP+XQ7k0IaxyGx168z/lM9QaYpg==" saltValue="oGl8UNXhZCnrjd9L+SGs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1093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FvSS14NJbF5clLRQcN6hOpowHBVIfqyWlCosnpTeVJIVfDrjfCf+KTPkwH3NVFauOKby1x+5DstQsQKgcO0iPA==" saltValue="zwiAc3Rje5jmDk7nl2gA4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Normal="100" zoomScaleSheetLayoutView="55" workbookViewId="0"/>
  </sheetViews>
  <sheetFormatPr defaultColWidth="0" defaultRowHeight="13.5" customHeight="1" zeroHeight="1"/>
  <cols>
    <col min="1" max="116" width="2.57031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EDeeywtnjoqTmvobxRmN/MKsqvHVGgwJfIkfEaJW6U0DIMnDwLw8mZvjGVGXRnC6M7r/E5J4qR5L5x+V7dTcw==" saltValue="sIz3WvEmjTX1IRAnJfdQ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2578125" style="261" customWidth="1"/>
    <col min="37" max="44" width="17" style="261" customWidth="1"/>
    <col min="45" max="45" width="6.140625" style="268" customWidth="1"/>
    <col min="46" max="46" width="3" style="266" customWidth="1"/>
    <col min="47" max="47" width="19.140625" style="261" hidden="1" customWidth="1"/>
    <col min="48" max="52" width="12.5703125" style="261" hidden="1" customWidth="1"/>
    <col min="53" max="16384" width="8.5703125" style="261" hidden="1"/>
  </cols>
  <sheetData>
    <row r="1" spans="1:46">
      <c r="AS1" s="262"/>
      <c r="AT1" s="262"/>
    </row>
    <row r="2" spans="1:46">
      <c r="AS2" s="262"/>
      <c r="AT2" s="262"/>
    </row>
    <row r="3" spans="1:46">
      <c r="AS3" s="262"/>
      <c r="AT3" s="262"/>
    </row>
    <row r="4" spans="1:46">
      <c r="AS4" s="262"/>
      <c r="AT4" s="262"/>
    </row>
    <row r="5" spans="1:46" ht="17.2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1797474</v>
      </c>
      <c r="AP9" s="281">
        <v>158858</v>
      </c>
      <c r="AQ9" s="282">
        <v>121814</v>
      </c>
      <c r="AR9" s="283">
        <v>30.4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428154</v>
      </c>
      <c r="AP10" s="284">
        <v>37840</v>
      </c>
      <c r="AQ10" s="285">
        <v>18777</v>
      </c>
      <c r="AR10" s="286">
        <v>101.5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t="s">
        <v>519</v>
      </c>
      <c r="AP11" s="284" t="s">
        <v>519</v>
      </c>
      <c r="AQ11" s="285">
        <v>3489</v>
      </c>
      <c r="AR11" s="286" t="s">
        <v>519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519</v>
      </c>
      <c r="AP12" s="284" t="s">
        <v>519</v>
      </c>
      <c r="AQ12" s="285" t="s">
        <v>519</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105658</v>
      </c>
      <c r="AP13" s="284">
        <v>9338</v>
      </c>
      <c r="AQ13" s="285">
        <v>6796</v>
      </c>
      <c r="AR13" s="286">
        <v>37.4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18445</v>
      </c>
      <c r="AP14" s="284">
        <v>1630</v>
      </c>
      <c r="AQ14" s="285">
        <v>2572</v>
      </c>
      <c r="AR14" s="286">
        <v>-36.6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-138906</v>
      </c>
      <c r="AP15" s="284">
        <v>-12276</v>
      </c>
      <c r="AQ15" s="285">
        <v>-9119</v>
      </c>
      <c r="AR15" s="286">
        <v>34.6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2210825</v>
      </c>
      <c r="AP16" s="284">
        <v>195389</v>
      </c>
      <c r="AQ16" s="285">
        <v>144330</v>
      </c>
      <c r="AR16" s="286">
        <v>35.4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15.82</v>
      </c>
      <c r="AP21" s="298">
        <v>12.76</v>
      </c>
      <c r="AQ21" s="299">
        <v>3.06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97.1</v>
      </c>
      <c r="AP22" s="303">
        <v>95.6</v>
      </c>
      <c r="AQ22" s="304">
        <v>1.5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1835997</v>
      </c>
      <c r="AP32" s="312">
        <v>162262</v>
      </c>
      <c r="AQ32" s="313">
        <v>83451</v>
      </c>
      <c r="AR32" s="314">
        <v>94.4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519</v>
      </c>
      <c r="AP34" s="312" t="s">
        <v>519</v>
      </c>
      <c r="AQ34" s="313" t="s">
        <v>519</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474080</v>
      </c>
      <c r="AP35" s="312">
        <v>41898</v>
      </c>
      <c r="AQ35" s="313">
        <v>28003</v>
      </c>
      <c r="AR35" s="314">
        <v>49.6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49032</v>
      </c>
      <c r="AP36" s="312">
        <v>4333</v>
      </c>
      <c r="AQ36" s="313">
        <v>3357</v>
      </c>
      <c r="AR36" s="314">
        <v>29.1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v>24922</v>
      </c>
      <c r="AP37" s="312">
        <v>2203</v>
      </c>
      <c r="AQ37" s="313">
        <v>824</v>
      </c>
      <c r="AR37" s="314">
        <v>167.4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v>1067</v>
      </c>
      <c r="AP38" s="315">
        <v>94</v>
      </c>
      <c r="AQ38" s="316">
        <v>11</v>
      </c>
      <c r="AR38" s="304">
        <v>754.5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-139461</v>
      </c>
      <c r="AP39" s="312">
        <v>-12325</v>
      </c>
      <c r="AQ39" s="313">
        <v>-3327</v>
      </c>
      <c r="AR39" s="314">
        <v>270.5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-1411682</v>
      </c>
      <c r="AP40" s="312">
        <v>-124762</v>
      </c>
      <c r="AQ40" s="313">
        <v>-75351</v>
      </c>
      <c r="AR40" s="314">
        <v>65.599999999999994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833955</v>
      </c>
      <c r="AP41" s="312">
        <v>73703</v>
      </c>
      <c r="AQ41" s="313">
        <v>36968</v>
      </c>
      <c r="AR41" s="314">
        <v>99.4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1973255</v>
      </c>
      <c r="AN51" s="334">
        <v>162649</v>
      </c>
      <c r="AO51" s="335">
        <v>10.199999999999999</v>
      </c>
      <c r="AP51" s="336">
        <v>115050</v>
      </c>
      <c r="AQ51" s="337">
        <v>1</v>
      </c>
      <c r="AR51" s="338">
        <v>9.1999999999999993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988058</v>
      </c>
      <c r="AN52" s="342">
        <v>81442</v>
      </c>
      <c r="AO52" s="343">
        <v>-20.399999999999999</v>
      </c>
      <c r="AP52" s="344">
        <v>53792</v>
      </c>
      <c r="AQ52" s="345">
        <v>1.2</v>
      </c>
      <c r="AR52" s="346">
        <v>-21.6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1059345</v>
      </c>
      <c r="AN53" s="334">
        <v>88879</v>
      </c>
      <c r="AO53" s="335">
        <v>-45.4</v>
      </c>
      <c r="AP53" s="336">
        <v>118252</v>
      </c>
      <c r="AQ53" s="337">
        <v>2.8</v>
      </c>
      <c r="AR53" s="338">
        <v>-48.2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364709</v>
      </c>
      <c r="AN54" s="342">
        <v>30599</v>
      </c>
      <c r="AO54" s="343">
        <v>-62.4</v>
      </c>
      <c r="AP54" s="344">
        <v>49994</v>
      </c>
      <c r="AQ54" s="345">
        <v>-7.1</v>
      </c>
      <c r="AR54" s="346">
        <v>-55.3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2128149</v>
      </c>
      <c r="AN55" s="334">
        <v>182721</v>
      </c>
      <c r="AO55" s="335">
        <v>105.6</v>
      </c>
      <c r="AP55" s="336">
        <v>120302</v>
      </c>
      <c r="AQ55" s="337">
        <v>1.7</v>
      </c>
      <c r="AR55" s="338">
        <v>103.9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448678</v>
      </c>
      <c r="AN56" s="342">
        <v>38523</v>
      </c>
      <c r="AO56" s="343">
        <v>25.9</v>
      </c>
      <c r="AP56" s="344">
        <v>59328</v>
      </c>
      <c r="AQ56" s="345">
        <v>18.7</v>
      </c>
      <c r="AR56" s="346">
        <v>7.2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2506808</v>
      </c>
      <c r="AN57" s="334">
        <v>219031</v>
      </c>
      <c r="AO57" s="335">
        <v>19.899999999999999</v>
      </c>
      <c r="AP57" s="336">
        <v>114841</v>
      </c>
      <c r="AQ57" s="337">
        <v>-4.5</v>
      </c>
      <c r="AR57" s="338">
        <v>24.4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698318</v>
      </c>
      <c r="AN58" s="342">
        <v>61015</v>
      </c>
      <c r="AO58" s="343">
        <v>58.4</v>
      </c>
      <c r="AP58" s="344">
        <v>51589</v>
      </c>
      <c r="AQ58" s="345">
        <v>-13</v>
      </c>
      <c r="AR58" s="346">
        <v>71.400000000000006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2318429</v>
      </c>
      <c r="AN59" s="334">
        <v>204899</v>
      </c>
      <c r="AO59" s="335">
        <v>-6.5</v>
      </c>
      <c r="AP59" s="336">
        <v>124145</v>
      </c>
      <c r="AQ59" s="337">
        <v>8.1</v>
      </c>
      <c r="AR59" s="338">
        <v>-14.6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1200577</v>
      </c>
      <c r="AN60" s="342">
        <v>106105</v>
      </c>
      <c r="AO60" s="343">
        <v>73.900000000000006</v>
      </c>
      <c r="AP60" s="344">
        <v>54761</v>
      </c>
      <c r="AQ60" s="345">
        <v>6.1</v>
      </c>
      <c r="AR60" s="346">
        <v>67.8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1997197</v>
      </c>
      <c r="AN61" s="349">
        <v>171636</v>
      </c>
      <c r="AO61" s="350">
        <v>16.8</v>
      </c>
      <c r="AP61" s="351">
        <v>118518</v>
      </c>
      <c r="AQ61" s="352">
        <v>1.8</v>
      </c>
      <c r="AR61" s="338">
        <v>15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740068</v>
      </c>
      <c r="AN62" s="342">
        <v>63537</v>
      </c>
      <c r="AO62" s="343">
        <v>15.1</v>
      </c>
      <c r="AP62" s="344">
        <v>53893</v>
      </c>
      <c r="AQ62" s="345">
        <v>1.2</v>
      </c>
      <c r="AR62" s="346">
        <v>13.9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HISy1zT+4c9bkckPFvslNN1HVji8zWrJ+mtjPGHIKYWDYgUovBt1Q8JNTz6lg/w3m0h/jzZtJyHRVpWGbuQGxQ==" saltValue="HWOaRoi1KHXWKmA7kZ41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2578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559</v>
      </c>
    </row>
    <row r="120" spans="125:125" ht="13.5" hidden="1" customHeight="1"/>
    <row r="121" spans="125:125" ht="13.5" hidden="1" customHeight="1">
      <c r="DU121" s="259"/>
    </row>
  </sheetData>
  <sheetProtection algorithmName="SHA-512" hashValue="gduq3KMpOy5f2R4mlzrdqAgxgdTn2ATWgQ6ZTKhsqSUAZUwLugvWjpMcEyPmutOYttqCBWkF9xfTbd7aQUrDxA==" saltValue="u/ExazHD+1XvieuxylIN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2578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560</v>
      </c>
    </row>
  </sheetData>
  <sheetProtection algorithmName="SHA-512" hashValue="rKCDNBR2mttBL+oiQBSXFqvnYbUAZ95ZW4QrVBJyTrcawNlzR0XmwWBGUFBt808Kz8v+z8EgHpZ6BNofmwpOoA==" saltValue="2cLhv9QRg5oYKNC3NOR3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39" t="s">
        <v>3</v>
      </c>
      <c r="D47" s="1139"/>
      <c r="E47" s="1140"/>
      <c r="F47" s="11">
        <v>15.93</v>
      </c>
      <c r="G47" s="12">
        <v>14.72</v>
      </c>
      <c r="H47" s="12">
        <v>16.16</v>
      </c>
      <c r="I47" s="12">
        <v>16.579999999999998</v>
      </c>
      <c r="J47" s="13">
        <v>15.89</v>
      </c>
    </row>
    <row r="48" spans="2:10" ht="57.75" customHeight="1">
      <c r="B48" s="14"/>
      <c r="C48" s="1141" t="s">
        <v>4</v>
      </c>
      <c r="D48" s="1141"/>
      <c r="E48" s="1142"/>
      <c r="F48" s="15">
        <v>1.08</v>
      </c>
      <c r="G48" s="16">
        <v>4.93</v>
      </c>
      <c r="H48" s="16">
        <v>2.95</v>
      </c>
      <c r="I48" s="16">
        <v>4.51</v>
      </c>
      <c r="J48" s="17">
        <v>4.99</v>
      </c>
    </row>
    <row r="49" spans="2:10" ht="57.75" customHeight="1" thickBot="1">
      <c r="B49" s="18"/>
      <c r="C49" s="1143" t="s">
        <v>5</v>
      </c>
      <c r="D49" s="1143"/>
      <c r="E49" s="1144"/>
      <c r="F49" s="19" t="s">
        <v>566</v>
      </c>
      <c r="G49" s="20">
        <v>2.91</v>
      </c>
      <c r="H49" s="20" t="s">
        <v>567</v>
      </c>
      <c r="I49" s="20">
        <v>3.12</v>
      </c>
      <c r="J49" s="21">
        <v>2.09</v>
      </c>
    </row>
    <row r="50" spans="2:10"/>
  </sheetData>
  <sheetProtection algorithmName="SHA-512" hashValue="9uqF18DWzI9hrge2/RouTJGLIIvlQs0TM/YAbFE4vhpbmweCX95B5KXEHGB6pGC8OwOsXGYqHiHh/6XToXRwNg==" saltValue="JujwCC8NEHi4iZguh5DM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中村　直弘</cp:lastModifiedBy>
  <dcterms:created xsi:type="dcterms:W3CDTF">2024-03-14T00:49:54Z</dcterms:created>
  <dcterms:modified xsi:type="dcterms:W3CDTF">2024-03-22T05:47:45Z</dcterms:modified>
  <cp:category/>
</cp:coreProperties>
</file>